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3820"/>
  <mc:AlternateContent xmlns:mc="http://schemas.openxmlformats.org/markup-compatibility/2006">
    <mc:Choice Requires="x15">
      <x15ac:absPath xmlns:x15ac="http://schemas.microsoft.com/office/spreadsheetml/2010/11/ac" url="F:\Duyệt - Cen\Cen - Tài liệu dự án\tài liệu PM\wyndham\tài liệu dự án\phiếu tính giá\"/>
    </mc:Choice>
  </mc:AlternateContent>
  <xr:revisionPtr revIDLastSave="0" documentId="13_ncr:1_{E72F6AA0-D268-48A2-97BB-B83A6C1327E5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PTG" sheetId="1" r:id="rId1"/>
    <sheet name="bang gia" sheetId="2" r:id="rId2"/>
  </sheets>
  <definedNames>
    <definedName name="_xlnm.Print_Area" localSheetId="0">PTG!$A$2:$E$47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E14" i="1"/>
  <c r="D30" i="1" l="1"/>
  <c r="D31" i="1" s="1"/>
  <c r="E16" i="1" l="1"/>
  <c r="E13" i="1"/>
  <c r="E15" i="1" s="1"/>
  <c r="E22" i="1" l="1"/>
  <c r="E10" i="1"/>
  <c r="E9" i="1"/>
  <c r="E8" i="1"/>
  <c r="C47" i="1" l="1"/>
  <c r="E18" i="1"/>
  <c r="E19" i="1" s="1"/>
  <c r="E23" i="1" l="1"/>
  <c r="E24" i="1" s="1"/>
  <c r="E25" i="1"/>
  <c r="E26" i="1" l="1"/>
  <c r="E32" i="1"/>
  <c r="E36" i="1"/>
  <c r="E33" i="1"/>
  <c r="E37" i="1"/>
  <c r="E41" i="1"/>
  <c r="E45" i="1"/>
  <c r="E44" i="1"/>
  <c r="E34" i="1"/>
  <c r="E38" i="1"/>
  <c r="E42" i="1"/>
  <c r="E31" i="1"/>
  <c r="E35" i="1"/>
  <c r="E39" i="1"/>
  <c r="E43" i="1"/>
  <c r="E30" i="1"/>
  <c r="E40" i="1"/>
  <c r="E47" i="1" l="1"/>
</calcChain>
</file>

<file path=xl/sharedStrings.xml><?xml version="1.0" encoding="utf-8"?>
<sst xmlns="http://schemas.openxmlformats.org/spreadsheetml/2006/main" count="1001" uniqueCount="313">
  <si>
    <t>Mã căn hộ</t>
  </si>
  <si>
    <t>Tòa:</t>
  </si>
  <si>
    <t>Tầng:</t>
  </si>
  <si>
    <t>Căn:</t>
  </si>
  <si>
    <t>Diện tích tim tường (m2):</t>
  </si>
  <si>
    <t>Tên khách hàng:</t>
  </si>
  <si>
    <t>PHIẾU TÍNH GIÁ</t>
  </si>
  <si>
    <t xml:space="preserve">I. Thông tin khách hàng </t>
  </si>
  <si>
    <t xml:space="preserve">Tổng cộng </t>
  </si>
  <si>
    <t>Dự án: Wyndham Lynn Times Thanh Thủy</t>
  </si>
  <si>
    <t xml:space="preserve">Đơn giá/m2 tim tường (đã bao gồm VAT) </t>
  </si>
  <si>
    <t>Đơn giá/m2 tim tường (chưa bao gồm VAT)</t>
  </si>
  <si>
    <t>Tổng giá trị căn hộ (chưa VAT)</t>
  </si>
  <si>
    <t>Tổng giá trị căn hộ (bao gồm VAT)</t>
  </si>
  <si>
    <t xml:space="preserve">III. Lựa chọn hình thức thanh toán </t>
  </si>
  <si>
    <t>Chiết khấu:</t>
  </si>
  <si>
    <t>Tổng giá trị căn hộ sau chiết khấu (chưa VAT)</t>
  </si>
  <si>
    <t>Đơn giá tim tường sau chiết khấu (chưa VAT)</t>
  </si>
  <si>
    <t>Tổng giá trị căn hộ sau chiết khấu (đã bao gồm VAT)</t>
  </si>
  <si>
    <t>Đơn giá tim tường sau chiết khấu (đã bao gồm VAT)</t>
  </si>
  <si>
    <t xml:space="preserve">Tiến độ thanh toán </t>
  </si>
  <si>
    <t>GTTT</t>
  </si>
  <si>
    <t xml:space="preserve">Thời gian </t>
  </si>
  <si>
    <t xml:space="preserve">Số tiền </t>
  </si>
  <si>
    <t xml:space="preserve">II. Giá trị căn hộ tính theo diện tích tim tường </t>
  </si>
  <si>
    <t>IV. Thanh toán theo tiến độ  thông thường (không áp dụng cho KH thanh toán sớm)</t>
  </si>
  <si>
    <r>
      <t xml:space="preserve">Đợt 1: </t>
    </r>
    <r>
      <rPr>
        <sz val="10"/>
        <color rgb="FF000000"/>
        <rFont val="Times New Roman"/>
        <family val="1"/>
      </rPr>
      <t>đặt cọc 50.000.000 VNĐ</t>
    </r>
  </si>
  <si>
    <r>
      <t xml:space="preserve">Đợt 2: </t>
    </r>
    <r>
      <rPr>
        <sz val="10"/>
        <color rgb="FF000000"/>
        <rFont val="Times New Roman"/>
        <family val="1"/>
      </rPr>
      <t xml:space="preserve">15% giá trị căn hộ (bao gồm VAT) đã bao gồm tiền đặt cọc đợt 1 </t>
    </r>
  </si>
  <si>
    <r>
      <t xml:space="preserve">Đợt 3: </t>
    </r>
    <r>
      <rPr>
        <sz val="10"/>
        <color rgb="FF000000"/>
        <rFont val="Times New Roman"/>
        <family val="1"/>
      </rPr>
      <t>15% giá trị căn hộ (bao gồm VAT)</t>
    </r>
  </si>
  <si>
    <r>
      <t xml:space="preserve">Đợt  5: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</si>
  <si>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4: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</si>
  <si>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6: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</si>
  <si>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7: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</si>
  <si>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8: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</si>
  <si>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9: </t>
    </r>
    <r>
      <rPr>
        <sz val="10"/>
        <color rgb="FF000000"/>
        <rFont val="Times New Roman"/>
        <family val="1"/>
      </rPr>
      <t>5% Giá bán căn hộ ( gồm VAT)</t>
    </r>
  </si>
  <si>
    <r>
      <t>Đợt  10:</t>
    </r>
    <r>
      <rPr>
        <sz val="10"/>
        <color rgb="FF000000"/>
        <rFont val="Times New Roman"/>
        <family val="1"/>
      </rPr>
      <t xml:space="preserve"> 5% Giá bán căn hộ ( gồm VAT)</t>
    </r>
  </si>
  <si>
    <r>
      <t>Đợt  11:</t>
    </r>
    <r>
      <rPr>
        <sz val="10"/>
        <color rgb="FF000000"/>
        <rFont val="Times New Roman"/>
        <family val="1"/>
      </rPr>
      <t xml:space="preserve"> 5% Giá bán căn hộ ( gồm VAT)</t>
    </r>
  </si>
  <si>
    <r>
      <t>Đợt  12:</t>
    </r>
    <r>
      <rPr>
        <sz val="10"/>
        <color rgb="FF000000"/>
        <rFont val="Times New Roman"/>
        <family val="1"/>
      </rPr>
      <t xml:space="preserve"> 5% Giá bán căn hộ ( gồm VAT)</t>
    </r>
  </si>
  <si>
    <r>
      <t xml:space="preserve">Đợt  13: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</si>
  <si>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14: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</si>
  <si>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15: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</si>
  <si>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16: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</si>
  <si>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17: </t>
    </r>
    <r>
      <rPr>
        <sz val="10"/>
        <color rgb="FF000000"/>
        <rFont val="Times New Roman"/>
        <family val="1"/>
      </rPr>
      <t>5% Giá bán căn hộ ( gồm VAT)</t>
    </r>
  </si>
  <si>
    <r>
      <t xml:space="preserve">Đợt  18: </t>
    </r>
    <r>
      <rPr>
        <sz val="10"/>
        <color rgb="FF000000"/>
        <rFont val="Times New Roman"/>
        <family val="1"/>
      </rPr>
      <t>2% Quỹ bảo trì sửa chữa lớn</t>
    </r>
  </si>
  <si>
    <t>Hoàn thiện</t>
  </si>
  <si>
    <t>Thi công tầng 04</t>
  </si>
  <si>
    <t>Thi công tầng 08</t>
  </si>
  <si>
    <t>Thi công tầng 12</t>
  </si>
  <si>
    <t>Thi công tầng 16</t>
  </si>
  <si>
    <t>Thi công tầng 20</t>
  </si>
  <si>
    <t>Thi công tầng 24</t>
  </si>
  <si>
    <t>Thi công tầng 28</t>
  </si>
  <si>
    <t>Cất nóc</t>
  </si>
  <si>
    <t>Ghi chú</t>
  </si>
  <si>
    <t>Dự kiến T9/2021</t>
  </si>
  <si>
    <t>Sau 36 ngày kể từ đợt thanh toán trước đó</t>
  </si>
  <si>
    <t>Ký TTKQ 
(7 ngày sau đặt cọc)</t>
  </si>
  <si>
    <t>36 ngày sau đợt 2</t>
  </si>
  <si>
    <t>Dự kiến T7/2020</t>
  </si>
  <si>
    <t>Bấm vào ô có 3 option để chọn</t>
  </si>
  <si>
    <t>STT</t>
  </si>
  <si>
    <t xml:space="preserve">Mã căn </t>
  </si>
  <si>
    <t>Tầng</t>
  </si>
  <si>
    <t>Căn</t>
  </si>
  <si>
    <t>Ký hiệu</t>
  </si>
  <si>
    <t>View</t>
  </si>
  <si>
    <t>Diện tích (m2)</t>
  </si>
  <si>
    <t>K1501</t>
  </si>
  <si>
    <t>15</t>
  </si>
  <si>
    <t>01</t>
  </si>
  <si>
    <t>K</t>
  </si>
  <si>
    <t>View sông và view công viên khoáng nóng</t>
  </si>
  <si>
    <t>K1502</t>
  </si>
  <si>
    <t>02</t>
  </si>
  <si>
    <t>K1503</t>
  </si>
  <si>
    <t>03</t>
  </si>
  <si>
    <t>K1504</t>
  </si>
  <si>
    <t>04</t>
  </si>
  <si>
    <t>K1505</t>
  </si>
  <si>
    <t>05</t>
  </si>
  <si>
    <t>06</t>
  </si>
  <si>
    <t>07</t>
  </si>
  <si>
    <t>K1508</t>
  </si>
  <si>
    <t>08</t>
  </si>
  <si>
    <t>09</t>
  </si>
  <si>
    <t>K1510</t>
  </si>
  <si>
    <t>10</t>
  </si>
  <si>
    <t>K1511</t>
  </si>
  <si>
    <t>11</t>
  </si>
  <si>
    <t>K1512</t>
  </si>
  <si>
    <t>12</t>
  </si>
  <si>
    <t>K1512A</t>
  </si>
  <si>
    <t>12A</t>
  </si>
  <si>
    <t>K1514</t>
  </si>
  <si>
    <t>14</t>
  </si>
  <si>
    <t>16</t>
  </si>
  <si>
    <t>17</t>
  </si>
  <si>
    <t>18</t>
  </si>
  <si>
    <t>K1519</t>
  </si>
  <si>
    <t>19</t>
  </si>
  <si>
    <t>24</t>
  </si>
  <si>
    <t>31</t>
  </si>
  <si>
    <t>K1532</t>
  </si>
  <si>
    <t>32</t>
  </si>
  <si>
    <t>33</t>
  </si>
  <si>
    <t>View công viên khoáng nóng</t>
  </si>
  <si>
    <t>Q0301</t>
  </si>
  <si>
    <t>Q</t>
  </si>
  <si>
    <t>View sông Đà</t>
  </si>
  <si>
    <t>Q0302</t>
  </si>
  <si>
    <t>Q0303</t>
  </si>
  <si>
    <t>Q0304</t>
  </si>
  <si>
    <t>Q0305</t>
  </si>
  <si>
    <t>Q0306</t>
  </si>
  <si>
    <t>Q0307</t>
  </si>
  <si>
    <t>Q0308</t>
  </si>
  <si>
    <t>Q0309</t>
  </si>
  <si>
    <t>Q0310</t>
  </si>
  <si>
    <t>Q0311</t>
  </si>
  <si>
    <t>Q0312</t>
  </si>
  <si>
    <t>Q0312A</t>
  </si>
  <si>
    <t>Q0314</t>
  </si>
  <si>
    <t>Q0317</t>
  </si>
  <si>
    <t>Q0318</t>
  </si>
  <si>
    <t>Q0319</t>
  </si>
  <si>
    <t>20</t>
  </si>
  <si>
    <t>21</t>
  </si>
  <si>
    <t>23</t>
  </si>
  <si>
    <t>Q0324</t>
  </si>
  <si>
    <t>Q0325</t>
  </si>
  <si>
    <t>25</t>
  </si>
  <si>
    <t>26</t>
  </si>
  <si>
    <t>27</t>
  </si>
  <si>
    <t>30</t>
  </si>
  <si>
    <t>34</t>
  </si>
  <si>
    <t>Q0335</t>
  </si>
  <si>
    <t>35</t>
  </si>
  <si>
    <t>Q0336</t>
  </si>
  <si>
    <t>36</t>
  </si>
  <si>
    <t>Q0337</t>
  </si>
  <si>
    <t>37</t>
  </si>
  <si>
    <t>Q0338</t>
  </si>
  <si>
    <t>38</t>
  </si>
  <si>
    <t>39</t>
  </si>
  <si>
    <t>Q0340</t>
  </si>
  <si>
    <t>40</t>
  </si>
  <si>
    <t>Q0341</t>
  </si>
  <si>
    <t>41</t>
  </si>
  <si>
    <t>42</t>
  </si>
  <si>
    <t>Q0343</t>
  </si>
  <si>
    <t>43</t>
  </si>
  <si>
    <t>Q0344</t>
  </si>
  <si>
    <t>44</t>
  </si>
  <si>
    <t>Q0345</t>
  </si>
  <si>
    <t>45</t>
  </si>
  <si>
    <t>Q1801</t>
  </si>
  <si>
    <t>Q1804</t>
  </si>
  <si>
    <t>Q1807</t>
  </si>
  <si>
    <t>Q1815</t>
  </si>
  <si>
    <t>Q1816</t>
  </si>
  <si>
    <t>Q1817</t>
  </si>
  <si>
    <t>Q1819</t>
  </si>
  <si>
    <t>Q1820</t>
  </si>
  <si>
    <t>Q1821</t>
  </si>
  <si>
    <t>Q1823</t>
  </si>
  <si>
    <t>Q1824</t>
  </si>
  <si>
    <t>28</t>
  </si>
  <si>
    <t>29</t>
  </si>
  <si>
    <t>Q1833</t>
  </si>
  <si>
    <t>Q1834</t>
  </si>
  <si>
    <t>Q1836</t>
  </si>
  <si>
    <t>Q1837</t>
  </si>
  <si>
    <t>Q3101</t>
  </si>
  <si>
    <t>Q3102</t>
  </si>
  <si>
    <t>Q3103</t>
  </si>
  <si>
    <t>Q3104</t>
  </si>
  <si>
    <t>Q3105</t>
  </si>
  <si>
    <t>Q3106</t>
  </si>
  <si>
    <t>Q3107</t>
  </si>
  <si>
    <t>Q3108</t>
  </si>
  <si>
    <t>Q3109</t>
  </si>
  <si>
    <t>Q3110</t>
  </si>
  <si>
    <t>Q3117</t>
  </si>
  <si>
    <t>Q3118</t>
  </si>
  <si>
    <t>Q3119</t>
  </si>
  <si>
    <t>Q3120</t>
  </si>
  <si>
    <t>Q3121</t>
  </si>
  <si>
    <t>Q3122</t>
  </si>
  <si>
    <t>22</t>
  </si>
  <si>
    <t>Q3123</t>
  </si>
  <si>
    <t>Q3124</t>
  </si>
  <si>
    <t>Q3125</t>
  </si>
  <si>
    <t>Q3126</t>
  </si>
  <si>
    <t>Q3127</t>
  </si>
  <si>
    <t>Q3128</t>
  </si>
  <si>
    <t>Q3129</t>
  </si>
  <si>
    <t>Q3130</t>
  </si>
  <si>
    <t>Q3131</t>
  </si>
  <si>
    <t>Q3132</t>
  </si>
  <si>
    <t>Q3133</t>
  </si>
  <si>
    <t>Q3134</t>
  </si>
  <si>
    <t>Q3135</t>
  </si>
  <si>
    <t>Q3136</t>
  </si>
  <si>
    <t>Q3137</t>
  </si>
  <si>
    <t>Q3138</t>
  </si>
  <si>
    <t>Q3139</t>
  </si>
  <si>
    <t>Q3140</t>
  </si>
  <si>
    <t>Q3141</t>
  </si>
  <si>
    <t>Q3142</t>
  </si>
  <si>
    <t>Q3143</t>
  </si>
  <si>
    <t>Q3144</t>
  </si>
  <si>
    <t>Q3145</t>
  </si>
  <si>
    <t>Chỉ Điền/ chọn giá trị các ô màu vàng</t>
  </si>
  <si>
    <t>VD: Mã căn K1519</t>
  </si>
  <si>
    <t>Điền ngày đặt cọc .VD: 15/4/2019</t>
  </si>
  <si>
    <t>Đơn giá 
(Chưa gồm VAT)</t>
  </si>
  <si>
    <t>Đơn giá 
(Đã gồm VAT)</t>
  </si>
  <si>
    <t>Giá trị căn hộ 
(Chưa gồm VAT)</t>
  </si>
  <si>
    <t>Giá trị căn hộ 
(đã gồm VAT)</t>
  </si>
  <si>
    <t>Q2004</t>
  </si>
  <si>
    <t>Q2012A</t>
  </si>
  <si>
    <t>Q2014</t>
  </si>
  <si>
    <t>Q2016</t>
  </si>
  <si>
    <t>Q2017</t>
  </si>
  <si>
    <t>Q2019</t>
  </si>
  <si>
    <t>Q2020</t>
  </si>
  <si>
    <t>Q2021</t>
  </si>
  <si>
    <t>Q2024</t>
  </si>
  <si>
    <t>Q2025</t>
  </si>
  <si>
    <t>Q2026</t>
  </si>
  <si>
    <t>Q2027</t>
  </si>
  <si>
    <t>Q2030</t>
  </si>
  <si>
    <t>Q2032</t>
  </si>
  <si>
    <t>Q2033</t>
  </si>
  <si>
    <t>Q2034</t>
  </si>
  <si>
    <t>Q2035</t>
  </si>
  <si>
    <t>Q2036</t>
  </si>
  <si>
    <t>Q2037</t>
  </si>
  <si>
    <t>Q2043</t>
  </si>
  <si>
    <t>Q2044</t>
  </si>
  <si>
    <t>Q2045</t>
  </si>
  <si>
    <t>Q2414</t>
  </si>
  <si>
    <t>Q2415</t>
  </si>
  <si>
    <t>Q2416</t>
  </si>
  <si>
    <t>Q2417</t>
  </si>
  <si>
    <t>Q2418</t>
  </si>
  <si>
    <t>Q2419</t>
  </si>
  <si>
    <t>Q2420</t>
  </si>
  <si>
    <t>Q2421</t>
  </si>
  <si>
    <t>Q2423</t>
  </si>
  <si>
    <t>Q2424</t>
  </si>
  <si>
    <t>Q2425</t>
  </si>
  <si>
    <t>Q2426</t>
  </si>
  <si>
    <t>Q2427</t>
  </si>
  <si>
    <t>Q2428</t>
  </si>
  <si>
    <t>Q2429</t>
  </si>
  <si>
    <t>Q2431</t>
  </si>
  <si>
    <t>Q2432</t>
  </si>
  <si>
    <t>Q2433</t>
  </si>
  <si>
    <t>Q2434</t>
  </si>
  <si>
    <t>Q2435</t>
  </si>
  <si>
    <t>Q2436</t>
  </si>
  <si>
    <t>Q2437</t>
  </si>
  <si>
    <t>Q2442</t>
  </si>
  <si>
    <t>Q2443</t>
  </si>
  <si>
    <t>Q2444</t>
  </si>
  <si>
    <t>Q2445</t>
  </si>
  <si>
    <t xml:space="preserve">Ký HĐMB CHDL </t>
  </si>
  <si>
    <t>Chiết khấu tặng vàng</t>
  </si>
  <si>
    <t>Thông thường</t>
  </si>
  <si>
    <t>Chiết khấu mua nhiều</t>
  </si>
  <si>
    <t>Số tiền CK mua nhiều</t>
  </si>
  <si>
    <t>Số tiền CK TT sớm</t>
  </si>
  <si>
    <t>K2701</t>
  </si>
  <si>
    <t>K2702</t>
  </si>
  <si>
    <t>K2703</t>
  </si>
  <si>
    <t>K2704</t>
  </si>
  <si>
    <t>K2705</t>
  </si>
  <si>
    <t>K2706</t>
  </si>
  <si>
    <t>K2707</t>
  </si>
  <si>
    <t>K2708</t>
  </si>
  <si>
    <t>K2709</t>
  </si>
  <si>
    <t>K2710</t>
  </si>
  <si>
    <t>K2711</t>
  </si>
  <si>
    <t>K2712</t>
  </si>
  <si>
    <t>K2712A</t>
  </si>
  <si>
    <t>K2714</t>
  </si>
  <si>
    <t>K2715</t>
  </si>
  <si>
    <t>K2716</t>
  </si>
  <si>
    <t>K2724</t>
  </si>
  <si>
    <t>K2725</t>
  </si>
  <si>
    <t>K2731</t>
  </si>
  <si>
    <t>K2732</t>
  </si>
  <si>
    <t>K2733</t>
  </si>
  <si>
    <t>Q2114</t>
  </si>
  <si>
    <t>Q2116</t>
  </si>
  <si>
    <t>Q2117</t>
  </si>
  <si>
    <t>Q2120</t>
  </si>
  <si>
    <t>Q2121</t>
  </si>
  <si>
    <t>Q2122</t>
  </si>
  <si>
    <t>Q2123</t>
  </si>
  <si>
    <t>Q2124</t>
  </si>
  <si>
    <t>Q2125</t>
  </si>
  <si>
    <t>Q2126</t>
  </si>
  <si>
    <t>Q2127</t>
  </si>
  <si>
    <t>Q2128</t>
  </si>
  <si>
    <t>Q2130</t>
  </si>
  <si>
    <t>Q2131</t>
  </si>
  <si>
    <t>Q2132</t>
  </si>
  <si>
    <t>Q2133</t>
  </si>
  <si>
    <t>Q2134</t>
  </si>
  <si>
    <t>Q2135</t>
  </si>
  <si>
    <t>Q2144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</si>
</sst>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_);_(* \(#,##0.00\);_(* &quot;-&quot;??.00_);_(@_)"/>
    <numFmt numFmtId="168" formatCode="#,##0;[Red]#,##0"/>
  </numFmts>
  <fonts count="19" x14ac:knownFonts="1">
    <font>
      <sz val="11"/>
      <color rgb="FF000000"/>
      <name val="Calibri"/>
      <family val="2"/>
      <charset val="204"/>
    </font>
    <font>
      <sz val="11"/>
      <color theme="1"/>
      <name val="Arial"/>
      <family val="2"/>
      <scheme val="minor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1"/>
      <color rgb="FF000000"/>
      <name val="Calibri"/>
      <family val="2"/>
      <charset val="204"/>
    </font>
    <font>
      <u/>
      <sz val="10"/>
      <color rgb="FF000000"/>
      <name val="Times New Roman"/>
      <family val="1"/>
    </font>
    <font>
      <b/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5"/>
      <color theme="0"/>
      <name val="Times New Roman"/>
      <family val="1"/>
    </font>
    <font>
      <sz val="10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11" fillId="3" borderId="1" xfId="0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167" fontId="11" fillId="3" borderId="1" xfId="0" applyNumberFormat="1" applyFont="1" applyFill="1" applyBorder="1" applyAlignment="1">
      <alignment horizontal="center" vertical="center" wrapText="1"/>
    </xf>
    <xf numFmtId="166" fontId="11" fillId="4" borderId="1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5" borderId="7" xfId="0" applyFont="1" applyFill="1" applyBorder="1"/>
    <xf numFmtId="166" fontId="11" fillId="5" borderId="7" xfId="5" applyNumberFormat="1" applyFont="1" applyFill="1" applyBorder="1"/>
    <xf numFmtId="166" fontId="11" fillId="5" borderId="7" xfId="0" applyNumberFormat="1" applyFont="1" applyFill="1" applyBorder="1"/>
    <xf numFmtId="2" fontId="13" fillId="5" borderId="7" xfId="0" applyNumberFormat="1" applyFont="1" applyFill="1" applyBorder="1"/>
    <xf numFmtId="166" fontId="13" fillId="5" borderId="7" xfId="5" applyNumberFormat="1" applyFont="1" applyFill="1" applyBorder="1"/>
    <xf numFmtId="166" fontId="13" fillId="5" borderId="7" xfId="0" applyNumberFormat="1" applyFont="1" applyFill="1" applyBorder="1"/>
    <xf numFmtId="2" fontId="11" fillId="5" borderId="7" xfId="0" applyNumberFormat="1" applyFont="1" applyFill="1" applyBorder="1"/>
    <xf numFmtId="2" fontId="11" fillId="6" borderId="7" xfId="0" applyNumberFormat="1" applyFont="1" applyFill="1" applyBorder="1"/>
    <xf numFmtId="166" fontId="11" fillId="6" borderId="7" xfId="5" applyNumberFormat="1" applyFont="1" applyFill="1" applyBorder="1"/>
    <xf numFmtId="166" fontId="11" fillId="6" borderId="7" xfId="0" applyNumberFormat="1" applyFont="1" applyFill="1" applyBorder="1"/>
    <xf numFmtId="2" fontId="13" fillId="6" borderId="7" xfId="0" applyNumberFormat="1" applyFont="1" applyFill="1" applyBorder="1"/>
    <xf numFmtId="166" fontId="13" fillId="6" borderId="7" xfId="5" applyNumberFormat="1" applyFont="1" applyFill="1" applyBorder="1"/>
    <xf numFmtId="166" fontId="13" fillId="6" borderId="7" xfId="0" applyNumberFormat="1" applyFont="1" applyFill="1" applyBorder="1"/>
    <xf numFmtId="2" fontId="11" fillId="7" borderId="7" xfId="0" applyNumberFormat="1" applyFont="1" applyFill="1" applyBorder="1"/>
    <xf numFmtId="166" fontId="11" fillId="7" borderId="7" xfId="5" applyNumberFormat="1" applyFont="1" applyFill="1" applyBorder="1"/>
    <xf numFmtId="168" fontId="11" fillId="7" borderId="7" xfId="4" applyNumberFormat="1" applyFont="1" applyFill="1" applyBorder="1" applyAlignment="1">
      <alignment horizontal="right" vertical="center"/>
    </xf>
    <xf numFmtId="166" fontId="11" fillId="7" borderId="7" xfId="0" applyNumberFormat="1" applyFont="1" applyFill="1" applyBorder="1"/>
    <xf numFmtId="2" fontId="13" fillId="7" borderId="7" xfId="0" applyNumberFormat="1" applyFont="1" applyFill="1" applyBorder="1"/>
    <xf numFmtId="166" fontId="13" fillId="7" borderId="7" xfId="5" applyNumberFormat="1" applyFont="1" applyFill="1" applyBorder="1"/>
    <xf numFmtId="168" fontId="13" fillId="7" borderId="7" xfId="4" applyNumberFormat="1" applyFont="1" applyFill="1" applyBorder="1" applyAlignment="1">
      <alignment horizontal="right" vertical="center"/>
    </xf>
    <xf numFmtId="166" fontId="13" fillId="7" borderId="7" xfId="0" applyNumberFormat="1" applyFont="1" applyFill="1" applyBorder="1"/>
    <xf numFmtId="0" fontId="13" fillId="8" borderId="7" xfId="0" applyFont="1" applyFill="1" applyBorder="1" applyAlignment="1">
      <alignment horizontal="center"/>
    </xf>
    <xf numFmtId="2" fontId="11" fillId="8" borderId="7" xfId="0" applyNumberFormat="1" applyFont="1" applyFill="1" applyBorder="1"/>
    <xf numFmtId="166" fontId="11" fillId="8" borderId="7" xfId="5" applyNumberFormat="1" applyFont="1" applyFill="1" applyBorder="1"/>
    <xf numFmtId="166" fontId="15" fillId="8" borderId="7" xfId="5" applyNumberFormat="1" applyFont="1" applyFill="1" applyBorder="1" applyAlignment="1">
      <alignment horizontal="right" vertical="center"/>
    </xf>
    <xf numFmtId="166" fontId="11" fillId="8" borderId="7" xfId="0" applyNumberFormat="1" applyFont="1" applyFill="1" applyBorder="1"/>
    <xf numFmtId="2" fontId="13" fillId="8" borderId="7" xfId="0" applyNumberFormat="1" applyFont="1" applyFill="1" applyBorder="1"/>
    <xf numFmtId="166" fontId="13" fillId="8" borderId="7" xfId="5" applyNumberFormat="1" applyFont="1" applyFill="1" applyBorder="1"/>
    <xf numFmtId="166" fontId="16" fillId="8" borderId="7" xfId="5" applyNumberFormat="1" applyFont="1" applyFill="1" applyBorder="1" applyAlignment="1">
      <alignment horizontal="right" vertical="center"/>
    </xf>
    <xf numFmtId="166" fontId="13" fillId="8" borderId="7" xfId="0" applyNumberFormat="1" applyFont="1" applyFill="1" applyBorder="1"/>
    <xf numFmtId="166" fontId="13" fillId="8" borderId="1" xfId="0" applyNumberFormat="1" applyFont="1" applyFill="1" applyBorder="1"/>
    <xf numFmtId="166" fontId="3" fillId="0" borderId="1" xfId="1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166" fontId="3" fillId="0" borderId="1" xfId="1" quotePrefix="1" applyNumberFormat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166" fontId="3" fillId="10" borderId="1" xfId="1" applyNumberFormat="1" applyFont="1" applyFill="1" applyBorder="1" applyAlignment="1">
      <alignment horizontal="center" vertical="center"/>
    </xf>
    <xf numFmtId="2" fontId="13" fillId="11" borderId="7" xfId="0" applyNumberFormat="1" applyFont="1" applyFill="1" applyBorder="1" applyAlignment="1">
      <alignment horizontal="center" vertical="center"/>
    </xf>
    <xf numFmtId="166" fontId="13" fillId="11" borderId="7" xfId="1" applyNumberFormat="1" applyFont="1" applyFill="1" applyBorder="1" applyAlignment="1">
      <alignment horizontal="center" vertical="center"/>
    </xf>
    <xf numFmtId="166" fontId="13" fillId="11" borderId="7" xfId="0" applyNumberFormat="1" applyFont="1" applyFill="1" applyBorder="1" applyAlignment="1">
      <alignment horizontal="center" vertical="center"/>
    </xf>
    <xf numFmtId="2" fontId="11" fillId="11" borderId="7" xfId="0" applyNumberFormat="1" applyFont="1" applyFill="1" applyBorder="1" applyAlignment="1">
      <alignment horizontal="center" vertical="center"/>
    </xf>
    <xf numFmtId="166" fontId="11" fillId="11" borderId="7" xfId="1" applyNumberFormat="1" applyFont="1" applyFill="1" applyBorder="1" applyAlignment="1">
      <alignment horizontal="center" vertical="center"/>
    </xf>
    <xf numFmtId="166" fontId="11" fillId="11" borderId="7" xfId="0" applyNumberFormat="1" applyFont="1" applyFill="1" applyBorder="1" applyAlignment="1">
      <alignment horizontal="center" vertical="center"/>
    </xf>
    <xf numFmtId="0" fontId="13" fillId="12" borderId="7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 vertical="center" wrapText="1"/>
    </xf>
    <xf numFmtId="2" fontId="11" fillId="12" borderId="7" xfId="0" applyNumberFormat="1" applyFont="1" applyFill="1" applyBorder="1" applyAlignment="1">
      <alignment horizontal="center" vertical="center"/>
    </xf>
    <xf numFmtId="166" fontId="11" fillId="12" borderId="7" xfId="1" applyNumberFormat="1" applyFont="1" applyFill="1" applyBorder="1" applyAlignment="1">
      <alignment horizontal="center" vertical="center"/>
    </xf>
    <xf numFmtId="166" fontId="11" fillId="12" borderId="1" xfId="0" applyNumberFormat="1" applyFont="1" applyFill="1" applyBorder="1" applyAlignment="1">
      <alignment horizontal="center" vertical="center"/>
    </xf>
    <xf numFmtId="166" fontId="11" fillId="12" borderId="7" xfId="0" applyNumberFormat="1" applyFont="1" applyFill="1" applyBorder="1" applyAlignment="1">
      <alignment horizontal="center" vertical="center"/>
    </xf>
    <xf numFmtId="0" fontId="14" fillId="12" borderId="7" xfId="0" quotePrefix="1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2" fontId="13" fillId="12" borderId="7" xfId="0" applyNumberFormat="1" applyFont="1" applyFill="1" applyBorder="1" applyAlignment="1">
      <alignment horizontal="center" vertical="center"/>
    </xf>
    <xf numFmtId="166" fontId="13" fillId="12" borderId="7" xfId="1" applyNumberFormat="1" applyFont="1" applyFill="1" applyBorder="1" applyAlignment="1">
      <alignment horizontal="center" vertical="center"/>
    </xf>
    <xf numFmtId="166" fontId="13" fillId="12" borderId="1" xfId="0" applyNumberFormat="1" applyFont="1" applyFill="1" applyBorder="1" applyAlignment="1">
      <alignment horizontal="center" vertical="center"/>
    </xf>
    <xf numFmtId="166" fontId="13" fillId="12" borderId="7" xfId="0" applyNumberFormat="1" applyFont="1" applyFill="1" applyBorder="1" applyAlignment="1">
      <alignment horizontal="center" vertical="center"/>
    </xf>
    <xf numFmtId="166" fontId="16" fillId="12" borderId="7" xfId="1" applyNumberFormat="1" applyFont="1" applyFill="1" applyBorder="1" applyAlignment="1">
      <alignment horizontal="center" vertical="center"/>
    </xf>
    <xf numFmtId="9" fontId="5" fillId="2" borderId="1" xfId="2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17" fillId="9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8" fillId="9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1" fillId="3" borderId="7" xfId="0" applyFont="1" applyFill="1" applyBorder="1"/>
    <xf numFmtId="0" fontId="12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2" fillId="3" borderId="7" xfId="0" quotePrefix="1" applyFont="1" applyFill="1" applyBorder="1" applyAlignment="1">
      <alignment horizontal="center" vertical="center" wrapText="1"/>
    </xf>
    <xf numFmtId="0" fontId="14" fillId="3" borderId="7" xfId="0" quotePrefix="1" applyFont="1" applyFill="1" applyBorder="1" applyAlignment="1">
      <alignment horizontal="center" vertical="center" wrapText="1"/>
    </xf>
    <xf numFmtId="0" fontId="13" fillId="3" borderId="7" xfId="0" applyFont="1" applyFill="1" applyBorder="1"/>
  </cellXfs>
  <cellStyles count="7">
    <cellStyle name="Comma" xfId="1" builtinId="3"/>
    <cellStyle name="Comma 2" xfId="5" xr:uid="{00000000-0005-0000-0000-000001000000}"/>
    <cellStyle name="Comma 2 2" xfId="6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Percent" xfId="2" builtinId="5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7"/>
  <sheetViews>
    <sheetView tabSelected="1" topLeftCell="A9" zoomScale="115" zoomScaleNormal="115" workbookViewId="0">
      <selection activeCell="E21" sqref="E21"/>
    </sheetView>
  </sheetViews>
  <sheetFormatPr defaultRowHeight="15" x14ac:dyDescent="0.25"/>
  <cols>
    <col min="1" max="1" width="34.7109375" style="70" customWidth="1"/>
    <col min="2" max="2" width="14.42578125" style="71" customWidth="1"/>
    <col min="3" max="3" width="9.28515625" style="72" customWidth="1"/>
    <col min="4" max="4" width="12.7109375" style="72" customWidth="1"/>
    <col min="5" max="5" width="17.140625" style="47" customWidth="1"/>
    <col min="6" max="6" width="9.140625" style="48"/>
    <col min="7" max="7" width="33.5703125" style="48" bestFit="1" customWidth="1"/>
    <col min="8" max="16384" width="9.140625" style="48"/>
  </cols>
  <sheetData>
    <row r="2" spans="1:7" ht="19.5" x14ac:dyDescent="0.25">
      <c r="A2" s="102" t="s">
        <v>6</v>
      </c>
      <c r="B2" s="102"/>
      <c r="C2" s="102"/>
      <c r="D2" s="102"/>
      <c r="E2" s="102"/>
      <c r="G2" s="49" t="s">
        <v>212</v>
      </c>
    </row>
    <row r="3" spans="1:7" x14ac:dyDescent="0.25">
      <c r="A3" s="110" t="s">
        <v>9</v>
      </c>
      <c r="B3" s="110"/>
      <c r="C3" s="110"/>
      <c r="D3" s="110"/>
      <c r="E3" s="110"/>
    </row>
    <row r="5" spans="1:7" s="50" customFormat="1" x14ac:dyDescent="0.25">
      <c r="A5" s="100" t="s">
        <v>7</v>
      </c>
      <c r="B5" s="100"/>
      <c r="C5" s="100"/>
      <c r="D5" s="100"/>
      <c r="E5" s="73"/>
    </row>
    <row r="6" spans="1:7" s="50" customFormat="1" x14ac:dyDescent="0.25">
      <c r="A6" s="106" t="s">
        <v>0</v>
      </c>
      <c r="B6" s="106"/>
      <c r="C6" s="106"/>
      <c r="D6" s="106"/>
      <c r="E6" s="38" t="s">
        <v>102</v>
      </c>
      <c r="G6" s="49" t="s">
        <v>213</v>
      </c>
    </row>
    <row r="7" spans="1:7" s="50" customFormat="1" x14ac:dyDescent="0.25">
      <c r="A7" s="111" t="s">
        <v>5</v>
      </c>
      <c r="B7" s="111"/>
      <c r="C7" s="111"/>
      <c r="D7" s="111"/>
      <c r="E7" s="38"/>
    </row>
    <row r="8" spans="1:7" s="50" customFormat="1" x14ac:dyDescent="0.25">
      <c r="A8" s="105" t="s">
        <v>1</v>
      </c>
      <c r="B8" s="105"/>
      <c r="C8" s="105"/>
      <c r="D8" s="105"/>
      <c r="E8" s="37" t="str">
        <f>LEFT(E6,1)</f>
        <v>K</v>
      </c>
    </row>
    <row r="9" spans="1:7" s="50" customFormat="1" x14ac:dyDescent="0.25">
      <c r="A9" s="105" t="s">
        <v>2</v>
      </c>
      <c r="B9" s="105"/>
      <c r="C9" s="105"/>
      <c r="D9" s="105"/>
      <c r="E9" s="39" t="str">
        <f>IF(LEN(E6)=5,MID(E6,2,2),IF(LEN(E6)=7,MID(E6,2,3),IF(MID(E6,2,3)="12A",MID(E6,2,3),MID(E6,2,2))))</f>
        <v>15</v>
      </c>
    </row>
    <row r="10" spans="1:7" s="50" customFormat="1" x14ac:dyDescent="0.25">
      <c r="A10" s="105" t="s">
        <v>3</v>
      </c>
      <c r="B10" s="105"/>
      <c r="C10" s="105"/>
      <c r="D10" s="105"/>
      <c r="E10" s="39" t="str">
        <f>IF(LEN(E6)=5,RIGHT(E6,2),IF(LEN(E6)=7,RIGHT(E6,3),IF(RIGHT(E6,3)="12A",RIGHT(E6,3),RIGHT(E6,2))))</f>
        <v>32</v>
      </c>
    </row>
    <row r="11" spans="1:7" s="50" customFormat="1" x14ac:dyDescent="0.25">
      <c r="A11" s="100" t="s">
        <v>24</v>
      </c>
      <c r="B11" s="100"/>
      <c r="C11" s="100"/>
      <c r="D11" s="100"/>
      <c r="E11" s="73"/>
    </row>
    <row r="12" spans="1:7" s="50" customFormat="1" x14ac:dyDescent="0.25">
      <c r="A12" s="105" t="s">
        <v>4</v>
      </c>
      <c r="B12" s="105"/>
      <c r="C12" s="105"/>
      <c r="D12" s="105"/>
      <c r="E12" s="40">
        <f>VLOOKUP(E6,'bang gia'!B2:K198,6,0)</f>
        <v>32.4</v>
      </c>
    </row>
    <row r="13" spans="1:7" s="50" customFormat="1" x14ac:dyDescent="0.25">
      <c r="A13" s="105" t="s">
        <v>11</v>
      </c>
      <c r="B13" s="105"/>
      <c r="C13" s="105"/>
      <c r="D13" s="105"/>
      <c r="E13" s="41">
        <f>E14/1.1</f>
        <v>29090909.09090909</v>
      </c>
    </row>
    <row r="14" spans="1:7" s="51" customFormat="1" x14ac:dyDescent="0.25">
      <c r="A14" s="105" t="s">
        <v>10</v>
      </c>
      <c r="B14" s="105"/>
      <c r="C14" s="105"/>
      <c r="D14" s="105"/>
      <c r="E14" s="37">
        <f>VLOOKUP(E6,'bang gia'!$B$2:$K$198,8,0)</f>
        <v>32000000</v>
      </c>
    </row>
    <row r="15" spans="1:7" s="50" customFormat="1" x14ac:dyDescent="0.25">
      <c r="A15" s="105" t="s">
        <v>12</v>
      </c>
      <c r="B15" s="105"/>
      <c r="C15" s="105"/>
      <c r="D15" s="105"/>
      <c r="E15" s="37">
        <f>E13*E12</f>
        <v>942545454.5454545</v>
      </c>
    </row>
    <row r="16" spans="1:7" s="50" customFormat="1" x14ac:dyDescent="0.25">
      <c r="A16" s="106" t="s">
        <v>13</v>
      </c>
      <c r="B16" s="106"/>
      <c r="C16" s="106"/>
      <c r="D16" s="106"/>
      <c r="E16" s="42">
        <f>E14*E12</f>
        <v>1036800000</v>
      </c>
    </row>
    <row r="17" spans="1:7" s="50" customFormat="1" x14ac:dyDescent="0.25">
      <c r="A17" s="100" t="s">
        <v>14</v>
      </c>
      <c r="B17" s="100"/>
      <c r="C17" s="100"/>
      <c r="D17" s="100"/>
      <c r="E17" s="38" t="s">
        <v>269</v>
      </c>
      <c r="G17" s="49" t="s">
        <v>59</v>
      </c>
    </row>
    <row r="18" spans="1:7" s="50" customFormat="1" x14ac:dyDescent="0.25">
      <c r="A18" s="103" t="s">
        <v>15</v>
      </c>
      <c r="B18" s="103"/>
      <c r="C18" s="103"/>
      <c r="D18" s="103"/>
      <c r="E18" s="43">
        <f>IF(E17="Sớm 95%",8.5%,IF(E17="Sớm 50%",3%,IF(E17="Sớm 70%",5%,0%)))</f>
        <v>0</v>
      </c>
    </row>
    <row r="19" spans="1:7" s="52" customFormat="1" x14ac:dyDescent="0.25">
      <c r="A19" s="103" t="s">
        <v>272</v>
      </c>
      <c r="B19" s="103"/>
      <c r="C19" s="103"/>
      <c r="D19" s="103"/>
      <c r="E19" s="44">
        <f>E15*E18</f>
        <v>0</v>
      </c>
    </row>
    <row r="20" spans="1:7" s="52" customFormat="1" x14ac:dyDescent="0.25">
      <c r="A20" s="107" t="s">
        <v>268</v>
      </c>
      <c r="B20" s="108"/>
      <c r="C20" s="108"/>
      <c r="D20" s="109"/>
      <c r="E20" s="44">
        <v>15000000</v>
      </c>
    </row>
    <row r="21" spans="1:7" s="52" customFormat="1" x14ac:dyDescent="0.25">
      <c r="A21" s="107" t="s">
        <v>270</v>
      </c>
      <c r="B21" s="108"/>
      <c r="C21" s="108"/>
      <c r="D21" s="109"/>
      <c r="E21" s="93">
        <v>0</v>
      </c>
    </row>
    <row r="22" spans="1:7" s="52" customFormat="1" x14ac:dyDescent="0.25">
      <c r="A22" s="107" t="s">
        <v>271</v>
      </c>
      <c r="B22" s="108"/>
      <c r="C22" s="108"/>
      <c r="D22" s="109"/>
      <c r="E22" s="94">
        <f>E21*E15</f>
        <v>0</v>
      </c>
    </row>
    <row r="23" spans="1:7" s="51" customFormat="1" x14ac:dyDescent="0.25">
      <c r="A23" s="103" t="s">
        <v>16</v>
      </c>
      <c r="B23" s="103"/>
      <c r="C23" s="103"/>
      <c r="D23" s="103"/>
      <c r="E23" s="37">
        <f>E15-E19-E20-E22</f>
        <v>927545454.5454545</v>
      </c>
    </row>
    <row r="24" spans="1:7" s="51" customFormat="1" x14ac:dyDescent="0.25">
      <c r="A24" s="103" t="s">
        <v>17</v>
      </c>
      <c r="B24" s="103"/>
      <c r="C24" s="103"/>
      <c r="D24" s="103"/>
      <c r="E24" s="37">
        <f>E23/E12</f>
        <v>28627946.127946127</v>
      </c>
    </row>
    <row r="25" spans="1:7" s="53" customFormat="1" x14ac:dyDescent="0.25">
      <c r="A25" s="104" t="s">
        <v>18</v>
      </c>
      <c r="B25" s="104"/>
      <c r="C25" s="104"/>
      <c r="D25" s="104"/>
      <c r="E25" s="42">
        <f>E16-E19-E20-E22</f>
        <v>1021800000</v>
      </c>
    </row>
    <row r="26" spans="1:7" s="53" customFormat="1" x14ac:dyDescent="0.25">
      <c r="A26" s="104" t="s">
        <v>19</v>
      </c>
      <c r="B26" s="104"/>
      <c r="C26" s="104"/>
      <c r="D26" s="104"/>
      <c r="E26" s="42">
        <f>E25/E12</f>
        <v>31537037.037037037</v>
      </c>
    </row>
    <row r="27" spans="1:7" s="50" customFormat="1" x14ac:dyDescent="0.25">
      <c r="A27" s="100" t="s">
        <v>25</v>
      </c>
      <c r="B27" s="100"/>
      <c r="C27" s="101"/>
      <c r="D27" s="101"/>
      <c r="E27" s="38"/>
    </row>
    <row r="28" spans="1:7" s="53" customFormat="1" x14ac:dyDescent="0.25">
      <c r="A28" s="54" t="s">
        <v>20</v>
      </c>
      <c r="B28" s="55" t="s">
        <v>53</v>
      </c>
      <c r="C28" s="56" t="s">
        <v>21</v>
      </c>
      <c r="D28" s="54" t="s">
        <v>22</v>
      </c>
      <c r="E28" s="42" t="s">
        <v>23</v>
      </c>
    </row>
    <row r="29" spans="1:7" x14ac:dyDescent="0.25">
      <c r="A29" s="54" t="s">
        <v>26</v>
      </c>
      <c r="B29" s="55"/>
      <c r="C29" s="57"/>
      <c r="D29" s="58">
        <v>43936</v>
      </c>
      <c r="E29" s="45">
        <v>50000000</v>
      </c>
      <c r="G29" s="49" t="s">
        <v>214</v>
      </c>
    </row>
    <row r="30" spans="1:7" ht="38.25" x14ac:dyDescent="0.25">
      <c r="A30" s="59" t="s">
        <v>27</v>
      </c>
      <c r="B30" s="55" t="s">
        <v>56</v>
      </c>
      <c r="C30" s="60">
        <v>0.15</v>
      </c>
      <c r="D30" s="61">
        <f>D29+7</f>
        <v>43943</v>
      </c>
      <c r="E30" s="45">
        <f>$E$25*C30-E29</f>
        <v>103270000</v>
      </c>
    </row>
    <row r="31" spans="1:7" ht="25.5" x14ac:dyDescent="0.25">
      <c r="A31" s="54" t="s">
        <v>28</v>
      </c>
      <c r="B31" s="55" t="s">
        <v>57</v>
      </c>
      <c r="C31" s="60">
        <v>0.15</v>
      </c>
      <c r="D31" s="61">
        <f>D30+36</f>
        <v>43979</v>
      </c>
      <c r="E31" s="45">
        <f>C31*$E$25</f>
        <v>153270000</v>
      </c>
    </row>
    <row r="32" spans="1:7" x14ac:dyDescent="0.25">
      <c r="A32" s="62" t="s">
        <v>30</v>
      </c>
      <c r="B32" s="55" t="s">
        <v>267</v>
      </c>
      <c r="C32" s="63">
        <v>0.05</v>
      </c>
      <c r="D32" s="64" t="s">
        <v>58</v>
      </c>
      <c r="E32" s="45">
        <f t="shared" ref="E32:E45" si="0">C32*$E$25</f>
        <v>51090000</v>
      </c>
    </row>
    <row r="33" spans="1:5" x14ac:dyDescent="0.25">
      <c r="A33" s="62" t="s">
        <v>29</v>
      </c>
      <c r="B33" s="65" t="s">
        <v>45</v>
      </c>
      <c r="C33" s="63">
        <v>0.05</v>
      </c>
      <c r="D33" s="97" t="s">
        <v>55</v>
      </c>
      <c r="E33" s="45">
        <f t="shared" si="0"/>
        <v>51090000</v>
      </c>
    </row>
    <row r="34" spans="1:5" x14ac:dyDescent="0.25">
      <c r="A34" s="62" t="s">
        <v>31</v>
      </c>
      <c r="B34" s="65" t="s">
        <v>46</v>
      </c>
      <c r="C34" s="63">
        <v>0.05</v>
      </c>
      <c r="D34" s="98"/>
      <c r="E34" s="45">
        <f t="shared" si="0"/>
        <v>51090000</v>
      </c>
    </row>
    <row r="35" spans="1:5" x14ac:dyDescent="0.25">
      <c r="A35" s="62" t="s">
        <v>32</v>
      </c>
      <c r="B35" s="65" t="s">
        <v>47</v>
      </c>
      <c r="C35" s="63">
        <v>0.05</v>
      </c>
      <c r="D35" s="98"/>
      <c r="E35" s="45">
        <f t="shared" si="0"/>
        <v>51090000</v>
      </c>
    </row>
    <row r="36" spans="1:5" x14ac:dyDescent="0.25">
      <c r="A36" s="62" t="s">
        <v>33</v>
      </c>
      <c r="B36" s="65" t="s">
        <v>48</v>
      </c>
      <c r="C36" s="63">
        <v>0.05</v>
      </c>
      <c r="D36" s="98"/>
      <c r="E36" s="45">
        <f t="shared" si="0"/>
        <v>51090000</v>
      </c>
    </row>
    <row r="37" spans="1:5" x14ac:dyDescent="0.25">
      <c r="A37" s="62" t="s">
        <v>34</v>
      </c>
      <c r="B37" s="65" t="s">
        <v>49</v>
      </c>
      <c r="C37" s="63">
        <v>0.05</v>
      </c>
      <c r="D37" s="98"/>
      <c r="E37" s="45">
        <f t="shared" si="0"/>
        <v>51090000</v>
      </c>
    </row>
    <row r="38" spans="1:5" x14ac:dyDescent="0.25">
      <c r="A38" s="62" t="s">
        <v>35</v>
      </c>
      <c r="B38" s="65" t="s">
        <v>50</v>
      </c>
      <c r="C38" s="63">
        <v>0.05</v>
      </c>
      <c r="D38" s="98"/>
      <c r="E38" s="45">
        <f t="shared" si="0"/>
        <v>51090000</v>
      </c>
    </row>
    <row r="39" spans="1:5" x14ac:dyDescent="0.25">
      <c r="A39" s="62" t="s">
        <v>36</v>
      </c>
      <c r="B39" s="65" t="s">
        <v>51</v>
      </c>
      <c r="C39" s="63">
        <v>0.05</v>
      </c>
      <c r="D39" s="98"/>
      <c r="E39" s="45">
        <f t="shared" si="0"/>
        <v>51090000</v>
      </c>
    </row>
    <row r="40" spans="1:5" x14ac:dyDescent="0.25">
      <c r="A40" s="62" t="s">
        <v>37</v>
      </c>
      <c r="B40" s="65" t="s">
        <v>52</v>
      </c>
      <c r="C40" s="63">
        <v>0.05</v>
      </c>
      <c r="D40" s="98"/>
      <c r="E40" s="45">
        <f t="shared" si="0"/>
        <v>51090000</v>
      </c>
    </row>
    <row r="41" spans="1:5" x14ac:dyDescent="0.25">
      <c r="A41" s="62" t="s">
        <v>38</v>
      </c>
      <c r="B41" s="65" t="s">
        <v>44</v>
      </c>
      <c r="C41" s="63">
        <v>0.05</v>
      </c>
      <c r="D41" s="98"/>
      <c r="E41" s="45">
        <f t="shared" si="0"/>
        <v>51090000</v>
      </c>
    </row>
    <row r="42" spans="1:5" x14ac:dyDescent="0.25">
      <c r="A42" s="62" t="s">
        <v>39</v>
      </c>
      <c r="B42" s="65" t="s">
        <v>44</v>
      </c>
      <c r="C42" s="63">
        <v>0.05</v>
      </c>
      <c r="D42" s="98"/>
      <c r="E42" s="45">
        <f t="shared" si="0"/>
        <v>51090000</v>
      </c>
    </row>
    <row r="43" spans="1:5" x14ac:dyDescent="0.25">
      <c r="A43" s="62" t="s">
        <v>40</v>
      </c>
      <c r="B43" s="65" t="s">
        <v>44</v>
      </c>
      <c r="C43" s="63">
        <v>0.05</v>
      </c>
      <c r="D43" s="98"/>
      <c r="E43" s="45">
        <f t="shared" si="0"/>
        <v>51090000</v>
      </c>
    </row>
    <row r="44" spans="1:5" x14ac:dyDescent="0.25">
      <c r="A44" s="62" t="s">
        <v>41</v>
      </c>
      <c r="B44" s="65" t="s">
        <v>44</v>
      </c>
      <c r="C44" s="63">
        <v>0.05</v>
      </c>
      <c r="D44" s="98"/>
      <c r="E44" s="45">
        <f t="shared" si="0"/>
        <v>51090000</v>
      </c>
    </row>
    <row r="45" spans="1:5" x14ac:dyDescent="0.25">
      <c r="A45" s="62" t="s">
        <v>42</v>
      </c>
      <c r="B45" s="65" t="s">
        <v>44</v>
      </c>
      <c r="C45" s="63">
        <v>0.05</v>
      </c>
      <c r="D45" s="99"/>
      <c r="E45" s="45">
        <f t="shared" si="0"/>
        <v>51090000</v>
      </c>
    </row>
    <row r="46" spans="1:5" x14ac:dyDescent="0.25">
      <c r="A46" s="66" t="s">
        <v>43</v>
      </c>
      <c r="B46" s="65" t="s">
        <v>44</v>
      </c>
      <c r="C46" s="63">
        <v>0.02</v>
      </c>
      <c r="D46" s="64" t="s">
        <v>54</v>
      </c>
      <c r="E46" s="45"/>
    </row>
    <row r="47" spans="1:5" s="69" customFormat="1" x14ac:dyDescent="0.25">
      <c r="A47" s="95" t="s">
        <v>8</v>
      </c>
      <c r="B47" s="96"/>
      <c r="C47" s="67">
        <f>SUM(C29:C45)</f>
        <v>1.0000000000000002</v>
      </c>
      <c r="D47" s="68"/>
      <c r="E47" s="46">
        <f>SUM(E29:E45)</f>
        <v>1021800000</v>
      </c>
    </row>
  </sheetData>
  <mergeCells count="27">
    <mergeCell ref="A20:D20"/>
    <mergeCell ref="A21:D21"/>
    <mergeCell ref="A22:D22"/>
    <mergeCell ref="A3:E3"/>
    <mergeCell ref="A11:D11"/>
    <mergeCell ref="A12:D12"/>
    <mergeCell ref="A5:D5"/>
    <mergeCell ref="A6:D6"/>
    <mergeCell ref="A7:D7"/>
    <mergeCell ref="A8:D8"/>
    <mergeCell ref="A9:D9"/>
    <mergeCell ref="A47:B47"/>
    <mergeCell ref="D33:D45"/>
    <mergeCell ref="A27:D27"/>
    <mergeCell ref="A2:E2"/>
    <mergeCell ref="A24:D24"/>
    <mergeCell ref="A25:D25"/>
    <mergeCell ref="A26:D26"/>
    <mergeCell ref="A19:D19"/>
    <mergeCell ref="A23:D23"/>
    <mergeCell ref="A13:D13"/>
    <mergeCell ref="A14:D14"/>
    <mergeCell ref="A15:D15"/>
    <mergeCell ref="A18:D18"/>
    <mergeCell ref="A16:D16"/>
    <mergeCell ref="A17:D17"/>
    <mergeCell ref="A10:D10"/>
  </mergeCells>
  <dataValidations disablePrompts="1" count="1">
    <dataValidation type="list" allowBlank="1" showInputMessage="1" showErrorMessage="1" sqref="E17" xr:uid="{00000000-0002-0000-0000-000000000000}">
      <formula1>"Thông thường, Sớm 50%, Sớm 70%, Sớm 95%"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27A9-0D59-4517-9F8D-BA45EC549636}">
  <dimension ref="A1:K198"/>
  <sheetViews>
    <sheetView workbookViewId="0">
      <selection activeCell="A185" sqref="A185:K202"/>
    </sheetView>
  </sheetViews>
  <sheetFormatPr defaultRowHeight="15" x14ac:dyDescent="0.25"/>
  <cols>
    <col min="1" max="1" width="9.140625" style="5"/>
    <col min="6" max="6" width="41.7109375" bestFit="1" customWidth="1"/>
    <col min="8" max="9" width="12.7109375" bestFit="1" customWidth="1"/>
    <col min="10" max="11" width="15.7109375" bestFit="1" customWidth="1"/>
  </cols>
  <sheetData>
    <row r="1" spans="1:11" ht="47.25" x14ac:dyDescent="0.25">
      <c r="A1" s="1" t="s">
        <v>60</v>
      </c>
      <c r="B1" s="1" t="s">
        <v>61</v>
      </c>
      <c r="C1" s="1" t="s">
        <v>62</v>
      </c>
      <c r="D1" s="1" t="s">
        <v>63</v>
      </c>
      <c r="E1" s="1" t="s">
        <v>64</v>
      </c>
      <c r="F1" s="2" t="s">
        <v>65</v>
      </c>
      <c r="G1" s="3" t="s">
        <v>66</v>
      </c>
      <c r="H1" s="4" t="s">
        <v>215</v>
      </c>
      <c r="I1" s="4" t="s">
        <v>216</v>
      </c>
      <c r="J1" s="4" t="s">
        <v>217</v>
      </c>
      <c r="K1" s="4" t="s">
        <v>218</v>
      </c>
    </row>
    <row r="2" spans="1:11" ht="15.75" x14ac:dyDescent="0.25">
      <c r="A2" s="112">
        <v>1</v>
      </c>
      <c r="B2" s="113" t="s">
        <v>67</v>
      </c>
      <c r="C2" s="115" t="s">
        <v>68</v>
      </c>
      <c r="D2" s="113" t="s">
        <v>69</v>
      </c>
      <c r="E2" s="113" t="s">
        <v>70</v>
      </c>
      <c r="F2" s="117" t="s">
        <v>71</v>
      </c>
      <c r="G2" s="6">
        <v>31.19</v>
      </c>
      <c r="H2" s="7">
        <v>33818181.818181813</v>
      </c>
      <c r="I2" s="8">
        <v>37200000</v>
      </c>
      <c r="J2" s="8">
        <v>1054789090.9090909</v>
      </c>
      <c r="K2" s="8">
        <v>1160268000</v>
      </c>
    </row>
    <row r="3" spans="1:11" ht="15.75" x14ac:dyDescent="0.25">
      <c r="A3" s="112">
        <v>2</v>
      </c>
      <c r="B3" s="113" t="s">
        <v>72</v>
      </c>
      <c r="C3" s="116" t="s">
        <v>68</v>
      </c>
      <c r="D3" s="114" t="s">
        <v>73</v>
      </c>
      <c r="E3" s="114" t="s">
        <v>70</v>
      </c>
      <c r="F3" s="117" t="s">
        <v>71</v>
      </c>
      <c r="G3" s="9">
        <v>32.4</v>
      </c>
      <c r="H3" s="10">
        <v>29090909.09090909</v>
      </c>
      <c r="I3" s="11">
        <v>32000000</v>
      </c>
      <c r="J3" s="11">
        <v>942545454.5454545</v>
      </c>
      <c r="K3" s="11">
        <v>1036800000</v>
      </c>
    </row>
    <row r="4" spans="1:11" ht="15.75" x14ac:dyDescent="0.25">
      <c r="A4" s="112">
        <v>3</v>
      </c>
      <c r="B4" s="113" t="s">
        <v>74</v>
      </c>
      <c r="C4" s="116" t="s">
        <v>68</v>
      </c>
      <c r="D4" s="114" t="s">
        <v>75</v>
      </c>
      <c r="E4" s="114" t="s">
        <v>70</v>
      </c>
      <c r="F4" s="117" t="s">
        <v>71</v>
      </c>
      <c r="G4" s="9">
        <v>32.4</v>
      </c>
      <c r="H4" s="10">
        <v>29090909.09090909</v>
      </c>
      <c r="I4" s="11">
        <v>32000000</v>
      </c>
      <c r="J4" s="11">
        <v>942545454.5454545</v>
      </c>
      <c r="K4" s="11">
        <v>1036800000</v>
      </c>
    </row>
    <row r="5" spans="1:11" ht="15.75" x14ac:dyDescent="0.25">
      <c r="A5" s="112">
        <v>4</v>
      </c>
      <c r="B5" s="113" t="s">
        <v>76</v>
      </c>
      <c r="C5" s="116" t="s">
        <v>68</v>
      </c>
      <c r="D5" s="114" t="s">
        <v>77</v>
      </c>
      <c r="E5" s="114" t="s">
        <v>70</v>
      </c>
      <c r="F5" s="117" t="s">
        <v>71</v>
      </c>
      <c r="G5" s="9">
        <v>32.4</v>
      </c>
      <c r="H5" s="10">
        <v>29090909.09090909</v>
      </c>
      <c r="I5" s="11">
        <v>32000000</v>
      </c>
      <c r="J5" s="11">
        <v>942545454.5454545</v>
      </c>
      <c r="K5" s="11">
        <v>1036800000</v>
      </c>
    </row>
    <row r="6" spans="1:11" ht="15.75" x14ac:dyDescent="0.25">
      <c r="A6" s="112">
        <v>5</v>
      </c>
      <c r="B6" s="113" t="s">
        <v>78</v>
      </c>
      <c r="C6" s="116" t="s">
        <v>68</v>
      </c>
      <c r="D6" s="114" t="s">
        <v>79</v>
      </c>
      <c r="E6" s="114" t="s">
        <v>70</v>
      </c>
      <c r="F6" s="117" t="s">
        <v>71</v>
      </c>
      <c r="G6" s="9">
        <v>32.4</v>
      </c>
      <c r="H6" s="10">
        <v>29090909.09090909</v>
      </c>
      <c r="I6" s="11">
        <v>32000000</v>
      </c>
      <c r="J6" s="11">
        <v>942545454.5454545</v>
      </c>
      <c r="K6" s="11">
        <v>1036800000</v>
      </c>
    </row>
    <row r="7" spans="1:11" ht="15.75" x14ac:dyDescent="0.25">
      <c r="A7" s="112">
        <v>6</v>
      </c>
      <c r="B7" s="113" t="s">
        <v>82</v>
      </c>
      <c r="C7" s="116" t="s">
        <v>68</v>
      </c>
      <c r="D7" s="114" t="s">
        <v>83</v>
      </c>
      <c r="E7" s="114" t="s">
        <v>70</v>
      </c>
      <c r="F7" s="117" t="s">
        <v>71</v>
      </c>
      <c r="G7" s="9">
        <v>32.4</v>
      </c>
      <c r="H7" s="10">
        <v>29090909.09090909</v>
      </c>
      <c r="I7" s="11">
        <v>32000000</v>
      </c>
      <c r="J7" s="11">
        <v>942545454.5454545</v>
      </c>
      <c r="K7" s="11">
        <v>1036800000</v>
      </c>
    </row>
    <row r="8" spans="1:11" ht="15.75" x14ac:dyDescent="0.25">
      <c r="A8" s="112">
        <v>7</v>
      </c>
      <c r="B8" s="113" t="s">
        <v>85</v>
      </c>
      <c r="C8" s="116" t="s">
        <v>68</v>
      </c>
      <c r="D8" s="114" t="s">
        <v>86</v>
      </c>
      <c r="E8" s="114" t="s">
        <v>70</v>
      </c>
      <c r="F8" s="117" t="s">
        <v>71</v>
      </c>
      <c r="G8" s="9">
        <v>32.4</v>
      </c>
      <c r="H8" s="10">
        <v>29090909.09090909</v>
      </c>
      <c r="I8" s="11">
        <v>32000000</v>
      </c>
      <c r="J8" s="11">
        <v>942545454.5454545</v>
      </c>
      <c r="K8" s="11">
        <v>1036800000</v>
      </c>
    </row>
    <row r="9" spans="1:11" ht="15.75" x14ac:dyDescent="0.25">
      <c r="A9" s="112">
        <v>8</v>
      </c>
      <c r="B9" s="113" t="s">
        <v>87</v>
      </c>
      <c r="C9" s="116" t="s">
        <v>68</v>
      </c>
      <c r="D9" s="114" t="s">
        <v>88</v>
      </c>
      <c r="E9" s="114" t="s">
        <v>70</v>
      </c>
      <c r="F9" s="117" t="s">
        <v>71</v>
      </c>
      <c r="G9" s="9">
        <v>32.4</v>
      </c>
      <c r="H9" s="10">
        <v>29090909.09090909</v>
      </c>
      <c r="I9" s="11">
        <v>32000000</v>
      </c>
      <c r="J9" s="11">
        <v>942545454.5454545</v>
      </c>
      <c r="K9" s="11">
        <v>1036800000</v>
      </c>
    </row>
    <row r="10" spans="1:11" ht="15.75" x14ac:dyDescent="0.25">
      <c r="A10" s="112">
        <v>9</v>
      </c>
      <c r="B10" s="113" t="s">
        <v>89</v>
      </c>
      <c r="C10" s="116" t="s">
        <v>68</v>
      </c>
      <c r="D10" s="114" t="s">
        <v>90</v>
      </c>
      <c r="E10" s="114" t="s">
        <v>70</v>
      </c>
      <c r="F10" s="117" t="s">
        <v>71</v>
      </c>
      <c r="G10" s="9">
        <v>32.4</v>
      </c>
      <c r="H10" s="10">
        <v>29090909.09090909</v>
      </c>
      <c r="I10" s="11">
        <v>32000000</v>
      </c>
      <c r="J10" s="11">
        <v>942545454.5454545</v>
      </c>
      <c r="K10" s="11">
        <v>1036800000</v>
      </c>
    </row>
    <row r="11" spans="1:11" ht="15.75" x14ac:dyDescent="0.25">
      <c r="A11" s="112">
        <v>10</v>
      </c>
      <c r="B11" s="113" t="s">
        <v>91</v>
      </c>
      <c r="C11" s="116" t="s">
        <v>68</v>
      </c>
      <c r="D11" s="114" t="s">
        <v>92</v>
      </c>
      <c r="E11" s="114" t="s">
        <v>70</v>
      </c>
      <c r="F11" s="117" t="s">
        <v>71</v>
      </c>
      <c r="G11" s="9">
        <v>32.4</v>
      </c>
      <c r="H11" s="10">
        <v>29090909.09090909</v>
      </c>
      <c r="I11" s="11">
        <v>32000000</v>
      </c>
      <c r="J11" s="11">
        <v>942545454.5454545</v>
      </c>
      <c r="K11" s="11">
        <v>1036800000</v>
      </c>
    </row>
    <row r="12" spans="1:11" ht="15.75" x14ac:dyDescent="0.25">
      <c r="A12" s="112">
        <v>11</v>
      </c>
      <c r="B12" s="113" t="s">
        <v>93</v>
      </c>
      <c r="C12" s="116" t="s">
        <v>68</v>
      </c>
      <c r="D12" s="114" t="s">
        <v>94</v>
      </c>
      <c r="E12" s="114" t="s">
        <v>70</v>
      </c>
      <c r="F12" s="117" t="s">
        <v>71</v>
      </c>
      <c r="G12" s="9">
        <v>32.4</v>
      </c>
      <c r="H12" s="10">
        <v>29090909.09090909</v>
      </c>
      <c r="I12" s="11">
        <v>32000000</v>
      </c>
      <c r="J12" s="11">
        <v>942545454.5454545</v>
      </c>
      <c r="K12" s="11">
        <v>1036800000</v>
      </c>
    </row>
    <row r="13" spans="1:11" ht="15.75" x14ac:dyDescent="0.25">
      <c r="A13" s="112">
        <v>12</v>
      </c>
      <c r="B13" s="113" t="s">
        <v>98</v>
      </c>
      <c r="C13" s="115" t="s">
        <v>68</v>
      </c>
      <c r="D13" s="113" t="s">
        <v>99</v>
      </c>
      <c r="E13" s="113" t="s">
        <v>70</v>
      </c>
      <c r="F13" s="112" t="s">
        <v>71</v>
      </c>
      <c r="G13" s="9">
        <v>56.77</v>
      </c>
      <c r="H13" s="10">
        <v>33818181.818181813</v>
      </c>
      <c r="I13" s="11">
        <v>37200000</v>
      </c>
      <c r="J13" s="11">
        <v>1919858181.8181818</v>
      </c>
      <c r="K13" s="11">
        <v>2111844000</v>
      </c>
    </row>
    <row r="14" spans="1:11" ht="15.75" x14ac:dyDescent="0.25">
      <c r="A14" s="112">
        <v>13</v>
      </c>
      <c r="B14" s="113" t="s">
        <v>102</v>
      </c>
      <c r="C14" s="116" t="s">
        <v>68</v>
      </c>
      <c r="D14" s="114" t="s">
        <v>103</v>
      </c>
      <c r="E14" s="114" t="s">
        <v>70</v>
      </c>
      <c r="F14" s="117" t="s">
        <v>71</v>
      </c>
      <c r="G14" s="9">
        <v>32.4</v>
      </c>
      <c r="H14" s="10">
        <v>29090909.09090909</v>
      </c>
      <c r="I14" s="11">
        <v>32000000</v>
      </c>
      <c r="J14" s="11">
        <v>942545454.5454545</v>
      </c>
      <c r="K14" s="11">
        <v>1036800000</v>
      </c>
    </row>
    <row r="15" spans="1:11" ht="15.75" x14ac:dyDescent="0.25">
      <c r="A15" s="112">
        <v>14</v>
      </c>
      <c r="B15" s="113" t="s">
        <v>273</v>
      </c>
      <c r="C15" s="115" t="s">
        <v>132</v>
      </c>
      <c r="D15" s="113" t="s">
        <v>69</v>
      </c>
      <c r="E15" s="113" t="s">
        <v>70</v>
      </c>
      <c r="F15" s="112" t="s">
        <v>71</v>
      </c>
      <c r="G15" s="9">
        <v>31.59</v>
      </c>
      <c r="H15" s="10">
        <v>33818181.818181813</v>
      </c>
      <c r="I15" s="11">
        <v>37200000</v>
      </c>
      <c r="J15" s="11">
        <v>1068316363.6363635</v>
      </c>
      <c r="K15" s="11">
        <v>1175148000</v>
      </c>
    </row>
    <row r="16" spans="1:11" ht="15.75" x14ac:dyDescent="0.25">
      <c r="A16" s="112">
        <v>15</v>
      </c>
      <c r="B16" s="113" t="s">
        <v>274</v>
      </c>
      <c r="C16" s="116" t="s">
        <v>132</v>
      </c>
      <c r="D16" s="114" t="s">
        <v>73</v>
      </c>
      <c r="E16" s="114" t="s">
        <v>70</v>
      </c>
      <c r="F16" s="117" t="s">
        <v>71</v>
      </c>
      <c r="G16" s="9">
        <v>32.4</v>
      </c>
      <c r="H16" s="10">
        <v>29090909.09090909</v>
      </c>
      <c r="I16" s="11">
        <v>32000000</v>
      </c>
      <c r="J16" s="11">
        <v>942545454.5454545</v>
      </c>
      <c r="K16" s="11">
        <v>1036800000</v>
      </c>
    </row>
    <row r="17" spans="1:11" ht="15.75" x14ac:dyDescent="0.25">
      <c r="A17" s="112">
        <v>16</v>
      </c>
      <c r="B17" s="113" t="s">
        <v>275</v>
      </c>
      <c r="C17" s="116" t="s">
        <v>132</v>
      </c>
      <c r="D17" s="114" t="s">
        <v>75</v>
      </c>
      <c r="E17" s="114" t="s">
        <v>70</v>
      </c>
      <c r="F17" s="117" t="s">
        <v>71</v>
      </c>
      <c r="G17" s="9">
        <v>32.4</v>
      </c>
      <c r="H17" s="10">
        <v>29090909.09090909</v>
      </c>
      <c r="I17" s="11">
        <v>32000000</v>
      </c>
      <c r="J17" s="11">
        <v>942545454.5454545</v>
      </c>
      <c r="K17" s="11">
        <v>1036800000</v>
      </c>
    </row>
    <row r="18" spans="1:11" ht="15.75" x14ac:dyDescent="0.25">
      <c r="A18" s="112">
        <v>17</v>
      </c>
      <c r="B18" s="113" t="s">
        <v>276</v>
      </c>
      <c r="C18" s="116" t="s">
        <v>132</v>
      </c>
      <c r="D18" s="114" t="s">
        <v>77</v>
      </c>
      <c r="E18" s="114" t="s">
        <v>70</v>
      </c>
      <c r="F18" s="117" t="s">
        <v>71</v>
      </c>
      <c r="G18" s="9">
        <v>32.4</v>
      </c>
      <c r="H18" s="10">
        <v>29090909.09090909</v>
      </c>
      <c r="I18" s="11">
        <v>32000000</v>
      </c>
      <c r="J18" s="11">
        <v>942545454.5454545</v>
      </c>
      <c r="K18" s="11">
        <v>1036800000</v>
      </c>
    </row>
    <row r="19" spans="1:11" ht="15.75" x14ac:dyDescent="0.25">
      <c r="A19" s="112">
        <v>18</v>
      </c>
      <c r="B19" s="113" t="s">
        <v>277</v>
      </c>
      <c r="C19" s="116" t="s">
        <v>132</v>
      </c>
      <c r="D19" s="114" t="s">
        <v>79</v>
      </c>
      <c r="E19" s="114" t="s">
        <v>70</v>
      </c>
      <c r="F19" s="117" t="s">
        <v>71</v>
      </c>
      <c r="G19" s="9">
        <v>32.4</v>
      </c>
      <c r="H19" s="10">
        <v>29090909.09090909</v>
      </c>
      <c r="I19" s="11">
        <v>32000000</v>
      </c>
      <c r="J19" s="11">
        <v>942545454.5454545</v>
      </c>
      <c r="K19" s="11">
        <v>1036800000</v>
      </c>
    </row>
    <row r="20" spans="1:11" ht="15.75" x14ac:dyDescent="0.25">
      <c r="A20" s="112">
        <v>19</v>
      </c>
      <c r="B20" s="113" t="s">
        <v>278</v>
      </c>
      <c r="C20" s="116" t="s">
        <v>132</v>
      </c>
      <c r="D20" s="114" t="s">
        <v>80</v>
      </c>
      <c r="E20" s="114" t="s">
        <v>70</v>
      </c>
      <c r="F20" s="117" t="s">
        <v>71</v>
      </c>
      <c r="G20" s="12">
        <v>32.4</v>
      </c>
      <c r="H20" s="7">
        <v>29090909.09090909</v>
      </c>
      <c r="I20" s="8">
        <v>32000000</v>
      </c>
      <c r="J20" s="8">
        <v>942545454.5454545</v>
      </c>
      <c r="K20" s="8">
        <v>1036800000</v>
      </c>
    </row>
    <row r="21" spans="1:11" ht="15.75" x14ac:dyDescent="0.25">
      <c r="A21" s="112">
        <v>20</v>
      </c>
      <c r="B21" s="113" t="s">
        <v>279</v>
      </c>
      <c r="C21" s="116" t="s">
        <v>132</v>
      </c>
      <c r="D21" s="114" t="s">
        <v>81</v>
      </c>
      <c r="E21" s="114" t="s">
        <v>70</v>
      </c>
      <c r="F21" s="117" t="s">
        <v>71</v>
      </c>
      <c r="G21" s="9">
        <v>32.4</v>
      </c>
      <c r="H21" s="10">
        <v>29090909.09090909</v>
      </c>
      <c r="I21" s="11">
        <v>32000000</v>
      </c>
      <c r="J21" s="11">
        <v>942545454.5454545</v>
      </c>
      <c r="K21" s="11">
        <v>1036800000</v>
      </c>
    </row>
    <row r="22" spans="1:11" ht="15.75" x14ac:dyDescent="0.25">
      <c r="A22" s="112">
        <v>21</v>
      </c>
      <c r="B22" s="113" t="s">
        <v>280</v>
      </c>
      <c r="C22" s="116" t="s">
        <v>132</v>
      </c>
      <c r="D22" s="114" t="s">
        <v>83</v>
      </c>
      <c r="E22" s="114" t="s">
        <v>70</v>
      </c>
      <c r="F22" s="117" t="s">
        <v>71</v>
      </c>
      <c r="G22" s="9">
        <v>32.4</v>
      </c>
      <c r="H22" s="10">
        <v>29090909.09090909</v>
      </c>
      <c r="I22" s="11">
        <v>32000000</v>
      </c>
      <c r="J22" s="11">
        <v>942545454.5454545</v>
      </c>
      <c r="K22" s="11">
        <v>1036800000</v>
      </c>
    </row>
    <row r="23" spans="1:11" ht="15.75" x14ac:dyDescent="0.25">
      <c r="A23" s="112">
        <v>22</v>
      </c>
      <c r="B23" s="113" t="s">
        <v>281</v>
      </c>
      <c r="C23" s="116" t="s">
        <v>132</v>
      </c>
      <c r="D23" s="114" t="s">
        <v>84</v>
      </c>
      <c r="E23" s="114" t="s">
        <v>70</v>
      </c>
      <c r="F23" s="117" t="s">
        <v>71</v>
      </c>
      <c r="G23" s="9">
        <v>32.4</v>
      </c>
      <c r="H23" s="10">
        <v>29090909.09090909</v>
      </c>
      <c r="I23" s="11">
        <v>32000000</v>
      </c>
      <c r="J23" s="11">
        <v>942545454.5454545</v>
      </c>
      <c r="K23" s="11">
        <v>1036800000</v>
      </c>
    </row>
    <row r="24" spans="1:11" ht="15.75" x14ac:dyDescent="0.25">
      <c r="A24" s="112">
        <v>23</v>
      </c>
      <c r="B24" s="113" t="s">
        <v>282</v>
      </c>
      <c r="C24" s="116" t="s">
        <v>132</v>
      </c>
      <c r="D24" s="114" t="s">
        <v>86</v>
      </c>
      <c r="E24" s="114" t="s">
        <v>70</v>
      </c>
      <c r="F24" s="117" t="s">
        <v>71</v>
      </c>
      <c r="G24" s="9">
        <v>32.4</v>
      </c>
      <c r="H24" s="10">
        <v>29090909.09090909</v>
      </c>
      <c r="I24" s="11">
        <v>32000000</v>
      </c>
      <c r="J24" s="11">
        <v>942545454.5454545</v>
      </c>
      <c r="K24" s="11">
        <v>1036800000</v>
      </c>
    </row>
    <row r="25" spans="1:11" ht="15.75" x14ac:dyDescent="0.25">
      <c r="A25" s="112">
        <v>24</v>
      </c>
      <c r="B25" s="113" t="s">
        <v>283</v>
      </c>
      <c r="C25" s="116" t="s">
        <v>132</v>
      </c>
      <c r="D25" s="114" t="s">
        <v>88</v>
      </c>
      <c r="E25" s="114" t="s">
        <v>70</v>
      </c>
      <c r="F25" s="117" t="s">
        <v>71</v>
      </c>
      <c r="G25" s="19">
        <v>32.4</v>
      </c>
      <c r="H25" s="20">
        <v>29090909.09090909</v>
      </c>
      <c r="I25" s="21">
        <v>32000000</v>
      </c>
      <c r="J25" s="22">
        <v>942545454.5454545</v>
      </c>
      <c r="K25" s="22">
        <v>1036800000</v>
      </c>
    </row>
    <row r="26" spans="1:11" ht="15.75" x14ac:dyDescent="0.25">
      <c r="A26" s="112">
        <v>25</v>
      </c>
      <c r="B26" s="113" t="s">
        <v>284</v>
      </c>
      <c r="C26" s="116" t="s">
        <v>132</v>
      </c>
      <c r="D26" s="114" t="s">
        <v>90</v>
      </c>
      <c r="E26" s="114" t="s">
        <v>70</v>
      </c>
      <c r="F26" s="117" t="s">
        <v>71</v>
      </c>
      <c r="G26" s="23">
        <v>32.4</v>
      </c>
      <c r="H26" s="24">
        <v>29090909.09090909</v>
      </c>
      <c r="I26" s="25">
        <v>32000000</v>
      </c>
      <c r="J26" s="26">
        <v>942545454.5454545</v>
      </c>
      <c r="K26" s="26">
        <v>1036800000</v>
      </c>
    </row>
    <row r="27" spans="1:11" ht="15.75" x14ac:dyDescent="0.25">
      <c r="A27" s="112">
        <v>26</v>
      </c>
      <c r="B27" s="113" t="s">
        <v>285</v>
      </c>
      <c r="C27" s="116" t="s">
        <v>132</v>
      </c>
      <c r="D27" s="114" t="s">
        <v>92</v>
      </c>
      <c r="E27" s="114" t="s">
        <v>70</v>
      </c>
      <c r="F27" s="117" t="s">
        <v>71</v>
      </c>
      <c r="G27" s="23">
        <v>32.4</v>
      </c>
      <c r="H27" s="24">
        <v>29090909.09090909</v>
      </c>
      <c r="I27" s="25">
        <v>32000000</v>
      </c>
      <c r="J27" s="26">
        <v>942545454.5454545</v>
      </c>
      <c r="K27" s="26">
        <v>1036800000</v>
      </c>
    </row>
    <row r="28" spans="1:11" ht="15.75" x14ac:dyDescent="0.25">
      <c r="A28" s="112">
        <v>27</v>
      </c>
      <c r="B28" s="113" t="s">
        <v>286</v>
      </c>
      <c r="C28" s="116" t="s">
        <v>132</v>
      </c>
      <c r="D28" s="114" t="s">
        <v>94</v>
      </c>
      <c r="E28" s="114" t="s">
        <v>70</v>
      </c>
      <c r="F28" s="117" t="s">
        <v>71</v>
      </c>
      <c r="G28" s="23">
        <v>32.4</v>
      </c>
      <c r="H28" s="24">
        <v>29090909.09090909</v>
      </c>
      <c r="I28" s="25">
        <v>32000000</v>
      </c>
      <c r="J28" s="26">
        <v>942545454.5454545</v>
      </c>
      <c r="K28" s="26">
        <v>1036800000</v>
      </c>
    </row>
    <row r="29" spans="1:11" ht="15.75" x14ac:dyDescent="0.25">
      <c r="A29" s="112">
        <v>28</v>
      </c>
      <c r="B29" s="113" t="s">
        <v>287</v>
      </c>
      <c r="C29" s="116" t="s">
        <v>132</v>
      </c>
      <c r="D29" s="114" t="s">
        <v>68</v>
      </c>
      <c r="E29" s="114" t="s">
        <v>70</v>
      </c>
      <c r="F29" s="117" t="s">
        <v>71</v>
      </c>
      <c r="G29" s="23">
        <v>32.4</v>
      </c>
      <c r="H29" s="24">
        <v>29090909.09090909</v>
      </c>
      <c r="I29" s="25">
        <v>32000000</v>
      </c>
      <c r="J29" s="26">
        <v>942545454.5454545</v>
      </c>
      <c r="K29" s="26">
        <v>1036800000</v>
      </c>
    </row>
    <row r="30" spans="1:11" ht="15.75" x14ac:dyDescent="0.25">
      <c r="A30" s="112">
        <v>29</v>
      </c>
      <c r="B30" s="113" t="s">
        <v>288</v>
      </c>
      <c r="C30" s="116" t="s">
        <v>132</v>
      </c>
      <c r="D30" s="114" t="s">
        <v>95</v>
      </c>
      <c r="E30" s="114" t="s">
        <v>70</v>
      </c>
      <c r="F30" s="117" t="s">
        <v>71</v>
      </c>
      <c r="G30" s="23">
        <v>32.4</v>
      </c>
      <c r="H30" s="24">
        <v>29090909.09090909</v>
      </c>
      <c r="I30" s="25">
        <v>32000000</v>
      </c>
      <c r="J30" s="26">
        <v>942545454.5454545</v>
      </c>
      <c r="K30" s="26">
        <v>1036800000</v>
      </c>
    </row>
    <row r="31" spans="1:11" ht="15.75" x14ac:dyDescent="0.25">
      <c r="A31" s="112">
        <v>30</v>
      </c>
      <c r="B31" s="113" t="s">
        <v>289</v>
      </c>
      <c r="C31" s="116" t="s">
        <v>132</v>
      </c>
      <c r="D31" s="114" t="s">
        <v>100</v>
      </c>
      <c r="E31" s="114" t="s">
        <v>70</v>
      </c>
      <c r="F31" s="117" t="s">
        <v>71</v>
      </c>
      <c r="G31" s="23">
        <v>32.4</v>
      </c>
      <c r="H31" s="24">
        <v>29090909.09090909</v>
      </c>
      <c r="I31" s="25">
        <v>32000000</v>
      </c>
      <c r="J31" s="26">
        <v>942545454.5454545</v>
      </c>
      <c r="K31" s="26">
        <v>1036800000</v>
      </c>
    </row>
    <row r="32" spans="1:11" ht="15.75" x14ac:dyDescent="0.25">
      <c r="A32" s="112">
        <v>31</v>
      </c>
      <c r="B32" s="113" t="s">
        <v>290</v>
      </c>
      <c r="C32" s="116" t="s">
        <v>132</v>
      </c>
      <c r="D32" s="114" t="s">
        <v>130</v>
      </c>
      <c r="E32" s="114" t="s">
        <v>70</v>
      </c>
      <c r="F32" s="117" t="s">
        <v>71</v>
      </c>
      <c r="G32" s="23">
        <v>32.4</v>
      </c>
      <c r="H32" s="24">
        <v>29090909.09090909</v>
      </c>
      <c r="I32" s="25">
        <v>32000000</v>
      </c>
      <c r="J32" s="26">
        <v>942545454.5454545</v>
      </c>
      <c r="K32" s="26">
        <v>1036800000</v>
      </c>
    </row>
    <row r="33" spans="1:11" ht="15.75" x14ac:dyDescent="0.25">
      <c r="A33" s="112">
        <v>32</v>
      </c>
      <c r="B33" s="113" t="s">
        <v>291</v>
      </c>
      <c r="C33" s="116" t="s">
        <v>132</v>
      </c>
      <c r="D33" s="114" t="s">
        <v>101</v>
      </c>
      <c r="E33" s="114" t="s">
        <v>70</v>
      </c>
      <c r="F33" s="117" t="s">
        <v>71</v>
      </c>
      <c r="G33" s="23">
        <v>32.4</v>
      </c>
      <c r="H33" s="24">
        <v>29090909.09090909</v>
      </c>
      <c r="I33" s="25">
        <v>32000000</v>
      </c>
      <c r="J33" s="26">
        <v>942545454.5454545</v>
      </c>
      <c r="K33" s="26">
        <v>1036800000</v>
      </c>
    </row>
    <row r="34" spans="1:11" ht="15.75" x14ac:dyDescent="0.25">
      <c r="A34" s="112">
        <v>33</v>
      </c>
      <c r="B34" s="113" t="s">
        <v>292</v>
      </c>
      <c r="C34" s="116" t="s">
        <v>132</v>
      </c>
      <c r="D34" s="114" t="s">
        <v>103</v>
      </c>
      <c r="E34" s="114" t="s">
        <v>70</v>
      </c>
      <c r="F34" s="117" t="s">
        <v>71</v>
      </c>
      <c r="G34" s="23">
        <v>32.4</v>
      </c>
      <c r="H34" s="24">
        <v>29090909.09090909</v>
      </c>
      <c r="I34" s="25">
        <v>32000000</v>
      </c>
      <c r="J34" s="26">
        <v>942545454.5454545</v>
      </c>
      <c r="K34" s="26">
        <v>1036800000</v>
      </c>
    </row>
    <row r="35" spans="1:11" ht="15.75" x14ac:dyDescent="0.25">
      <c r="A35" s="112">
        <v>34</v>
      </c>
      <c r="B35" s="113" t="s">
        <v>293</v>
      </c>
      <c r="C35" s="116" t="s">
        <v>132</v>
      </c>
      <c r="D35" s="114" t="s">
        <v>104</v>
      </c>
      <c r="E35" s="114" t="s">
        <v>70</v>
      </c>
      <c r="F35" s="117" t="s">
        <v>105</v>
      </c>
      <c r="G35" s="23">
        <v>42.93</v>
      </c>
      <c r="H35" s="24">
        <v>26818181.818181816</v>
      </c>
      <c r="I35" s="25">
        <v>29500000</v>
      </c>
      <c r="J35" s="26">
        <v>1151304545.4545453</v>
      </c>
      <c r="K35" s="26">
        <v>1266435000</v>
      </c>
    </row>
    <row r="36" spans="1:11" ht="15.75" x14ac:dyDescent="0.25">
      <c r="A36" s="112">
        <v>35</v>
      </c>
      <c r="B36" s="113" t="s">
        <v>106</v>
      </c>
      <c r="C36" s="115" t="s">
        <v>75</v>
      </c>
      <c r="D36" s="113" t="s">
        <v>69</v>
      </c>
      <c r="E36" s="113" t="s">
        <v>107</v>
      </c>
      <c r="F36" s="112" t="s">
        <v>108</v>
      </c>
      <c r="G36" s="23">
        <v>32.4</v>
      </c>
      <c r="H36" s="24">
        <v>27909090.909090906</v>
      </c>
      <c r="I36" s="25">
        <v>30700000</v>
      </c>
      <c r="J36" s="26">
        <v>904254545.45454538</v>
      </c>
      <c r="K36" s="26">
        <v>994680000</v>
      </c>
    </row>
    <row r="37" spans="1:11" ht="15.75" x14ac:dyDescent="0.25">
      <c r="A37" s="112">
        <v>36</v>
      </c>
      <c r="B37" s="113" t="s">
        <v>109</v>
      </c>
      <c r="C37" s="116" t="s">
        <v>75</v>
      </c>
      <c r="D37" s="114" t="s">
        <v>73</v>
      </c>
      <c r="E37" s="114" t="s">
        <v>107</v>
      </c>
      <c r="F37" s="117" t="s">
        <v>108</v>
      </c>
      <c r="G37" s="19">
        <v>32.4</v>
      </c>
      <c r="H37" s="20">
        <v>25454545.454545453</v>
      </c>
      <c r="I37" s="21">
        <v>28000000</v>
      </c>
      <c r="J37" s="22">
        <v>824727272.72727263</v>
      </c>
      <c r="K37" s="22">
        <v>907200000</v>
      </c>
    </row>
    <row r="38" spans="1:11" ht="15.75" x14ac:dyDescent="0.25">
      <c r="A38" s="112">
        <v>37</v>
      </c>
      <c r="B38" s="113" t="s">
        <v>110</v>
      </c>
      <c r="C38" s="116" t="s">
        <v>75</v>
      </c>
      <c r="D38" s="114" t="s">
        <v>75</v>
      </c>
      <c r="E38" s="114" t="s">
        <v>107</v>
      </c>
      <c r="F38" s="117" t="s">
        <v>108</v>
      </c>
      <c r="G38" s="19">
        <v>32.4</v>
      </c>
      <c r="H38" s="20">
        <v>25454545.454545453</v>
      </c>
      <c r="I38" s="21">
        <v>28000000</v>
      </c>
      <c r="J38" s="22">
        <v>824727272.72727263</v>
      </c>
      <c r="K38" s="22">
        <v>907200000</v>
      </c>
    </row>
    <row r="39" spans="1:11" ht="15.75" x14ac:dyDescent="0.25">
      <c r="A39" s="112">
        <v>38</v>
      </c>
      <c r="B39" s="113" t="s">
        <v>111</v>
      </c>
      <c r="C39" s="116" t="s">
        <v>75</v>
      </c>
      <c r="D39" s="114" t="s">
        <v>77</v>
      </c>
      <c r="E39" s="114" t="s">
        <v>107</v>
      </c>
      <c r="F39" s="117" t="s">
        <v>108</v>
      </c>
      <c r="G39" s="23">
        <v>32.4</v>
      </c>
      <c r="H39" s="24">
        <v>25454545.454545453</v>
      </c>
      <c r="I39" s="25">
        <v>28000000</v>
      </c>
      <c r="J39" s="26">
        <v>824727272.72727263</v>
      </c>
      <c r="K39" s="26">
        <v>907200000</v>
      </c>
    </row>
    <row r="40" spans="1:11" ht="15.75" x14ac:dyDescent="0.25">
      <c r="A40" s="112">
        <v>39</v>
      </c>
      <c r="B40" s="113" t="s">
        <v>112</v>
      </c>
      <c r="C40" s="116" t="s">
        <v>75</v>
      </c>
      <c r="D40" s="114" t="s">
        <v>79</v>
      </c>
      <c r="E40" s="114" t="s">
        <v>107</v>
      </c>
      <c r="F40" s="117" t="s">
        <v>108</v>
      </c>
      <c r="G40" s="23">
        <v>32.4</v>
      </c>
      <c r="H40" s="24">
        <v>25454545.454545453</v>
      </c>
      <c r="I40" s="25">
        <v>28000000</v>
      </c>
      <c r="J40" s="26">
        <v>824727272.72727263</v>
      </c>
      <c r="K40" s="26">
        <v>907200000</v>
      </c>
    </row>
    <row r="41" spans="1:11" ht="15.75" x14ac:dyDescent="0.25">
      <c r="A41" s="112">
        <v>40</v>
      </c>
      <c r="B41" s="113" t="s">
        <v>113</v>
      </c>
      <c r="C41" s="116" t="s">
        <v>75</v>
      </c>
      <c r="D41" s="114" t="s">
        <v>80</v>
      </c>
      <c r="E41" s="114" t="s">
        <v>107</v>
      </c>
      <c r="F41" s="117" t="s">
        <v>108</v>
      </c>
      <c r="G41" s="23">
        <v>32.4</v>
      </c>
      <c r="H41" s="24">
        <v>25454545.454545453</v>
      </c>
      <c r="I41" s="25">
        <v>28000000</v>
      </c>
      <c r="J41" s="26">
        <v>824727272.72727263</v>
      </c>
      <c r="K41" s="26">
        <v>907200000</v>
      </c>
    </row>
    <row r="42" spans="1:11" ht="15.75" x14ac:dyDescent="0.25">
      <c r="A42" s="112">
        <v>41</v>
      </c>
      <c r="B42" s="113" t="s">
        <v>114</v>
      </c>
      <c r="C42" s="116" t="s">
        <v>75</v>
      </c>
      <c r="D42" s="114" t="s">
        <v>81</v>
      </c>
      <c r="E42" s="114" t="s">
        <v>107</v>
      </c>
      <c r="F42" s="117" t="s">
        <v>108</v>
      </c>
      <c r="G42" s="23">
        <v>32.4</v>
      </c>
      <c r="H42" s="24">
        <v>25454545.454545453</v>
      </c>
      <c r="I42" s="25">
        <v>28000000</v>
      </c>
      <c r="J42" s="26">
        <v>824727272.72727263</v>
      </c>
      <c r="K42" s="26">
        <v>907200000</v>
      </c>
    </row>
    <row r="43" spans="1:11" ht="15.75" x14ac:dyDescent="0.25">
      <c r="A43" s="112">
        <v>42</v>
      </c>
      <c r="B43" s="113" t="s">
        <v>115</v>
      </c>
      <c r="C43" s="116" t="s">
        <v>75</v>
      </c>
      <c r="D43" s="114" t="s">
        <v>83</v>
      </c>
      <c r="E43" s="114" t="s">
        <v>107</v>
      </c>
      <c r="F43" s="117" t="s">
        <v>108</v>
      </c>
      <c r="G43" s="23">
        <v>32.4</v>
      </c>
      <c r="H43" s="24">
        <v>25454545.454545453</v>
      </c>
      <c r="I43" s="25">
        <v>28000000</v>
      </c>
      <c r="J43" s="26">
        <v>824727272.72727263</v>
      </c>
      <c r="K43" s="26">
        <v>907200000</v>
      </c>
    </row>
    <row r="44" spans="1:11" ht="15.75" x14ac:dyDescent="0.25">
      <c r="A44" s="112">
        <v>43</v>
      </c>
      <c r="B44" s="113" t="s">
        <v>116</v>
      </c>
      <c r="C44" s="116" t="s">
        <v>75</v>
      </c>
      <c r="D44" s="114" t="s">
        <v>84</v>
      </c>
      <c r="E44" s="114" t="s">
        <v>107</v>
      </c>
      <c r="F44" s="117" t="s">
        <v>108</v>
      </c>
      <c r="G44" s="23">
        <v>32.4</v>
      </c>
      <c r="H44" s="24">
        <v>25454545.454545453</v>
      </c>
      <c r="I44" s="25">
        <v>28000000</v>
      </c>
      <c r="J44" s="26">
        <v>824727272.72727263</v>
      </c>
      <c r="K44" s="26">
        <v>907200000</v>
      </c>
    </row>
    <row r="45" spans="1:11" ht="15.75" x14ac:dyDescent="0.25">
      <c r="A45" s="112">
        <v>44</v>
      </c>
      <c r="B45" s="113" t="s">
        <v>117</v>
      </c>
      <c r="C45" s="116" t="s">
        <v>75</v>
      </c>
      <c r="D45" s="114" t="s">
        <v>86</v>
      </c>
      <c r="E45" s="114" t="s">
        <v>107</v>
      </c>
      <c r="F45" s="117" t="s">
        <v>108</v>
      </c>
      <c r="G45" s="23">
        <v>32.4</v>
      </c>
      <c r="H45" s="24">
        <v>25454545.454545453</v>
      </c>
      <c r="I45" s="25">
        <v>28000000</v>
      </c>
      <c r="J45" s="26">
        <v>824727272.72727263</v>
      </c>
      <c r="K45" s="26">
        <v>907200000</v>
      </c>
    </row>
    <row r="46" spans="1:11" ht="15.75" x14ac:dyDescent="0.25">
      <c r="A46" s="112">
        <v>45</v>
      </c>
      <c r="B46" s="113" t="s">
        <v>118</v>
      </c>
      <c r="C46" s="116" t="s">
        <v>75</v>
      </c>
      <c r="D46" s="114" t="s">
        <v>88</v>
      </c>
      <c r="E46" s="114" t="s">
        <v>107</v>
      </c>
      <c r="F46" s="117" t="s">
        <v>108</v>
      </c>
      <c r="G46" s="23">
        <v>32.4</v>
      </c>
      <c r="H46" s="24">
        <v>25454545.454545453</v>
      </c>
      <c r="I46" s="25">
        <v>28000000</v>
      </c>
      <c r="J46" s="26">
        <v>824727272.72727263</v>
      </c>
      <c r="K46" s="26">
        <v>907200000</v>
      </c>
    </row>
    <row r="47" spans="1:11" ht="15.75" x14ac:dyDescent="0.25">
      <c r="A47" s="112">
        <v>46</v>
      </c>
      <c r="B47" s="113" t="s">
        <v>119</v>
      </c>
      <c r="C47" s="116" t="s">
        <v>75</v>
      </c>
      <c r="D47" s="114" t="s">
        <v>90</v>
      </c>
      <c r="E47" s="114" t="s">
        <v>107</v>
      </c>
      <c r="F47" s="117" t="s">
        <v>108</v>
      </c>
      <c r="G47" s="23">
        <v>32.4</v>
      </c>
      <c r="H47" s="24">
        <v>25454545.454545453</v>
      </c>
      <c r="I47" s="25">
        <v>28000000</v>
      </c>
      <c r="J47" s="26">
        <v>824727272.72727263</v>
      </c>
      <c r="K47" s="26">
        <v>907200000</v>
      </c>
    </row>
    <row r="48" spans="1:11" ht="15.75" x14ac:dyDescent="0.25">
      <c r="A48" s="112">
        <v>47</v>
      </c>
      <c r="B48" s="113" t="s">
        <v>120</v>
      </c>
      <c r="C48" s="115" t="s">
        <v>75</v>
      </c>
      <c r="D48" s="113" t="s">
        <v>92</v>
      </c>
      <c r="E48" s="113" t="s">
        <v>107</v>
      </c>
      <c r="F48" s="112" t="s">
        <v>108</v>
      </c>
      <c r="G48" s="23">
        <v>57</v>
      </c>
      <c r="H48" s="24">
        <v>28909090.909090906</v>
      </c>
      <c r="I48" s="25">
        <v>31800000</v>
      </c>
      <c r="J48" s="26">
        <v>1647818181.8181818</v>
      </c>
      <c r="K48" s="26">
        <v>1812600000</v>
      </c>
    </row>
    <row r="49" spans="1:11" ht="15.75" x14ac:dyDescent="0.25">
      <c r="A49" s="112">
        <v>48</v>
      </c>
      <c r="B49" s="113" t="s">
        <v>121</v>
      </c>
      <c r="C49" s="115" t="s">
        <v>75</v>
      </c>
      <c r="D49" s="113" t="s">
        <v>94</v>
      </c>
      <c r="E49" s="113" t="s">
        <v>107</v>
      </c>
      <c r="F49" s="112" t="s">
        <v>108</v>
      </c>
      <c r="G49" s="23">
        <v>57</v>
      </c>
      <c r="H49" s="24">
        <v>28909090.909090906</v>
      </c>
      <c r="I49" s="25">
        <v>31800000</v>
      </c>
      <c r="J49" s="26">
        <v>1647818181.8181818</v>
      </c>
      <c r="K49" s="26">
        <v>1812600000</v>
      </c>
    </row>
    <row r="50" spans="1:11" ht="15.75" x14ac:dyDescent="0.25">
      <c r="A50" s="112">
        <v>49</v>
      </c>
      <c r="B50" s="113" t="s">
        <v>122</v>
      </c>
      <c r="C50" s="116" t="s">
        <v>75</v>
      </c>
      <c r="D50" s="114" t="s">
        <v>96</v>
      </c>
      <c r="E50" s="114" t="s">
        <v>107</v>
      </c>
      <c r="F50" s="117" t="s">
        <v>105</v>
      </c>
      <c r="G50" s="23">
        <v>32.4</v>
      </c>
      <c r="H50" s="24">
        <v>24090909.09090909</v>
      </c>
      <c r="I50" s="25">
        <v>26500000</v>
      </c>
      <c r="J50" s="26">
        <v>780545454.5454545</v>
      </c>
      <c r="K50" s="26">
        <v>858600000</v>
      </c>
    </row>
    <row r="51" spans="1:11" ht="15.75" x14ac:dyDescent="0.25">
      <c r="A51" s="112">
        <v>50</v>
      </c>
      <c r="B51" s="113" t="s">
        <v>123</v>
      </c>
      <c r="C51" s="116" t="s">
        <v>75</v>
      </c>
      <c r="D51" s="114" t="s">
        <v>97</v>
      </c>
      <c r="E51" s="114" t="s">
        <v>107</v>
      </c>
      <c r="F51" s="117" t="s">
        <v>105</v>
      </c>
      <c r="G51" s="23">
        <v>32.4</v>
      </c>
      <c r="H51" s="24">
        <v>24090909.09090909</v>
      </c>
      <c r="I51" s="25">
        <v>26500000</v>
      </c>
      <c r="J51" s="26">
        <v>780545454.5454545</v>
      </c>
      <c r="K51" s="26">
        <v>858600000</v>
      </c>
    </row>
    <row r="52" spans="1:11" ht="15.75" x14ac:dyDescent="0.25">
      <c r="A52" s="112">
        <v>51</v>
      </c>
      <c r="B52" s="113" t="s">
        <v>124</v>
      </c>
      <c r="C52" s="116" t="s">
        <v>75</v>
      </c>
      <c r="D52" s="114" t="s">
        <v>99</v>
      </c>
      <c r="E52" s="114" t="s">
        <v>107</v>
      </c>
      <c r="F52" s="117" t="s">
        <v>105</v>
      </c>
      <c r="G52" s="23">
        <v>32.4</v>
      </c>
      <c r="H52" s="24">
        <v>24090909.09090909</v>
      </c>
      <c r="I52" s="25">
        <v>26500000</v>
      </c>
      <c r="J52" s="26">
        <v>780545454.5454545</v>
      </c>
      <c r="K52" s="26">
        <v>858600000</v>
      </c>
    </row>
    <row r="53" spans="1:11" ht="15.75" x14ac:dyDescent="0.25">
      <c r="A53" s="112">
        <v>52</v>
      </c>
      <c r="B53" s="113" t="s">
        <v>128</v>
      </c>
      <c r="C53" s="116" t="s">
        <v>75</v>
      </c>
      <c r="D53" s="114" t="s">
        <v>100</v>
      </c>
      <c r="E53" s="114" t="s">
        <v>107</v>
      </c>
      <c r="F53" s="117" t="s">
        <v>105</v>
      </c>
      <c r="G53" s="23">
        <v>32.4</v>
      </c>
      <c r="H53" s="24">
        <v>24090909.09090909</v>
      </c>
      <c r="I53" s="25">
        <v>26500000</v>
      </c>
      <c r="J53" s="26">
        <v>780545454.5454545</v>
      </c>
      <c r="K53" s="26">
        <v>858600000</v>
      </c>
    </row>
    <row r="54" spans="1:11" ht="15.75" x14ac:dyDescent="0.25">
      <c r="A54" s="112">
        <v>53</v>
      </c>
      <c r="B54" s="113" t="s">
        <v>129</v>
      </c>
      <c r="C54" s="116" t="s">
        <v>75</v>
      </c>
      <c r="D54" s="114" t="s">
        <v>130</v>
      </c>
      <c r="E54" s="114" t="s">
        <v>107</v>
      </c>
      <c r="F54" s="117" t="s">
        <v>105</v>
      </c>
      <c r="G54" s="23">
        <v>32.4</v>
      </c>
      <c r="H54" s="24">
        <v>24090909.09090909</v>
      </c>
      <c r="I54" s="25">
        <v>26500000</v>
      </c>
      <c r="J54" s="26">
        <v>780545454.5454545</v>
      </c>
      <c r="K54" s="26">
        <v>858600000</v>
      </c>
    </row>
    <row r="55" spans="1:11" ht="15.75" x14ac:dyDescent="0.25">
      <c r="A55" s="112">
        <v>54</v>
      </c>
      <c r="B55" s="113" t="s">
        <v>135</v>
      </c>
      <c r="C55" s="116" t="s">
        <v>75</v>
      </c>
      <c r="D55" s="114" t="s">
        <v>136</v>
      </c>
      <c r="E55" s="114" t="s">
        <v>107</v>
      </c>
      <c r="F55" s="117" t="s">
        <v>105</v>
      </c>
      <c r="G55" s="23">
        <v>32.4</v>
      </c>
      <c r="H55" s="24">
        <v>24090909.09090909</v>
      </c>
      <c r="I55" s="25">
        <v>26500000</v>
      </c>
      <c r="J55" s="26">
        <v>780545454.5454545</v>
      </c>
      <c r="K55" s="26">
        <v>858600000</v>
      </c>
    </row>
    <row r="56" spans="1:11" ht="15.75" x14ac:dyDescent="0.25">
      <c r="A56" s="112">
        <v>55</v>
      </c>
      <c r="B56" s="113" t="s">
        <v>137</v>
      </c>
      <c r="C56" s="116" t="s">
        <v>75</v>
      </c>
      <c r="D56" s="114" t="s">
        <v>138</v>
      </c>
      <c r="E56" s="114" t="s">
        <v>107</v>
      </c>
      <c r="F56" s="117" t="s">
        <v>108</v>
      </c>
      <c r="G56" s="23">
        <v>32.4</v>
      </c>
      <c r="H56" s="24">
        <v>25454545.454545453</v>
      </c>
      <c r="I56" s="25">
        <v>28000000</v>
      </c>
      <c r="J56" s="26">
        <v>824727272.72727263</v>
      </c>
      <c r="K56" s="26">
        <v>907200000</v>
      </c>
    </row>
    <row r="57" spans="1:11" ht="15.75" x14ac:dyDescent="0.25">
      <c r="A57" s="112">
        <v>56</v>
      </c>
      <c r="B57" s="113" t="s">
        <v>139</v>
      </c>
      <c r="C57" s="116" t="s">
        <v>75</v>
      </c>
      <c r="D57" s="114" t="s">
        <v>140</v>
      </c>
      <c r="E57" s="114" t="s">
        <v>107</v>
      </c>
      <c r="F57" s="117" t="s">
        <v>108</v>
      </c>
      <c r="G57" s="23">
        <v>32.4</v>
      </c>
      <c r="H57" s="24">
        <v>25454545.454545453</v>
      </c>
      <c r="I57" s="25">
        <v>28000000</v>
      </c>
      <c r="J57" s="26">
        <v>824727272.72727263</v>
      </c>
      <c r="K57" s="26">
        <v>907200000</v>
      </c>
    </row>
    <row r="58" spans="1:11" ht="15.75" x14ac:dyDescent="0.25">
      <c r="A58" s="112">
        <v>57</v>
      </c>
      <c r="B58" s="113" t="s">
        <v>141</v>
      </c>
      <c r="C58" s="116" t="s">
        <v>75</v>
      </c>
      <c r="D58" s="114" t="s">
        <v>142</v>
      </c>
      <c r="E58" s="114" t="s">
        <v>107</v>
      </c>
      <c r="F58" s="117" t="s">
        <v>108</v>
      </c>
      <c r="G58" s="23">
        <v>32.4</v>
      </c>
      <c r="H58" s="24">
        <v>25454545.454545453</v>
      </c>
      <c r="I58" s="25">
        <v>28000000</v>
      </c>
      <c r="J58" s="26">
        <v>824727272.72727263</v>
      </c>
      <c r="K58" s="26">
        <v>907200000</v>
      </c>
    </row>
    <row r="59" spans="1:11" ht="15.75" x14ac:dyDescent="0.25">
      <c r="A59" s="112">
        <v>58</v>
      </c>
      <c r="B59" s="113" t="s">
        <v>144</v>
      </c>
      <c r="C59" s="116" t="s">
        <v>75</v>
      </c>
      <c r="D59" s="114" t="s">
        <v>145</v>
      </c>
      <c r="E59" s="114" t="s">
        <v>107</v>
      </c>
      <c r="F59" s="117" t="s">
        <v>108</v>
      </c>
      <c r="G59" s="23">
        <v>32.4</v>
      </c>
      <c r="H59" s="24">
        <v>25454545.454545453</v>
      </c>
      <c r="I59" s="25">
        <v>28000000</v>
      </c>
      <c r="J59" s="26">
        <v>824727272.72727263</v>
      </c>
      <c r="K59" s="26">
        <v>907200000</v>
      </c>
    </row>
    <row r="60" spans="1:11" ht="15.75" x14ac:dyDescent="0.25">
      <c r="A60" s="112">
        <v>59</v>
      </c>
      <c r="B60" s="113" t="s">
        <v>146</v>
      </c>
      <c r="C60" s="116" t="s">
        <v>75</v>
      </c>
      <c r="D60" s="114" t="s">
        <v>147</v>
      </c>
      <c r="E60" s="114" t="s">
        <v>107</v>
      </c>
      <c r="F60" s="117" t="s">
        <v>108</v>
      </c>
      <c r="G60" s="23">
        <v>32.4</v>
      </c>
      <c r="H60" s="24">
        <v>25454545.454545453</v>
      </c>
      <c r="I60" s="25">
        <v>28000000</v>
      </c>
      <c r="J60" s="26">
        <v>824727272.72727263</v>
      </c>
      <c r="K60" s="26">
        <v>907200000</v>
      </c>
    </row>
    <row r="61" spans="1:11" ht="15.75" x14ac:dyDescent="0.25">
      <c r="A61" s="112">
        <v>60</v>
      </c>
      <c r="B61" s="113" t="s">
        <v>149</v>
      </c>
      <c r="C61" s="116" t="s">
        <v>75</v>
      </c>
      <c r="D61" s="114" t="s">
        <v>150</v>
      </c>
      <c r="E61" s="114" t="s">
        <v>107</v>
      </c>
      <c r="F61" s="117" t="s">
        <v>108</v>
      </c>
      <c r="G61" s="23">
        <v>32.4</v>
      </c>
      <c r="H61" s="24">
        <v>25454545.454545453</v>
      </c>
      <c r="I61" s="25">
        <v>28000000</v>
      </c>
      <c r="J61" s="26">
        <v>824727272.72727263</v>
      </c>
      <c r="K61" s="26">
        <v>907200000</v>
      </c>
    </row>
    <row r="62" spans="1:11" ht="15.75" x14ac:dyDescent="0.25">
      <c r="A62" s="112">
        <v>61</v>
      </c>
      <c r="B62" s="113" t="s">
        <v>151</v>
      </c>
      <c r="C62" s="116" t="s">
        <v>75</v>
      </c>
      <c r="D62" s="114" t="s">
        <v>152</v>
      </c>
      <c r="E62" s="114" t="s">
        <v>107</v>
      </c>
      <c r="F62" s="117" t="s">
        <v>108</v>
      </c>
      <c r="G62" s="23">
        <v>32.4</v>
      </c>
      <c r="H62" s="24">
        <v>25454545.454545453</v>
      </c>
      <c r="I62" s="25">
        <v>28000000</v>
      </c>
      <c r="J62" s="26">
        <v>824727272.72727263</v>
      </c>
      <c r="K62" s="26">
        <v>907200000</v>
      </c>
    </row>
    <row r="63" spans="1:11" ht="15.75" x14ac:dyDescent="0.25">
      <c r="A63" s="112">
        <v>62</v>
      </c>
      <c r="B63" s="113" t="s">
        <v>153</v>
      </c>
      <c r="C63" s="116" t="s">
        <v>75</v>
      </c>
      <c r="D63" s="114" t="s">
        <v>154</v>
      </c>
      <c r="E63" s="114" t="s">
        <v>107</v>
      </c>
      <c r="F63" s="117" t="s">
        <v>108</v>
      </c>
      <c r="G63" s="23">
        <v>32.4</v>
      </c>
      <c r="H63" s="24">
        <v>25454545.454545453</v>
      </c>
      <c r="I63" s="25">
        <v>28000000</v>
      </c>
      <c r="J63" s="26">
        <v>824727272.72727263</v>
      </c>
      <c r="K63" s="26">
        <v>907200000</v>
      </c>
    </row>
    <row r="64" spans="1:11" ht="15.75" x14ac:dyDescent="0.25">
      <c r="A64" s="112">
        <v>63</v>
      </c>
      <c r="B64" s="113" t="s">
        <v>155</v>
      </c>
      <c r="C64" s="115" t="s">
        <v>97</v>
      </c>
      <c r="D64" s="113" t="s">
        <v>69</v>
      </c>
      <c r="E64" s="113" t="s">
        <v>107</v>
      </c>
      <c r="F64" s="112" t="s">
        <v>108</v>
      </c>
      <c r="G64" s="23">
        <v>32.4</v>
      </c>
      <c r="H64" s="24">
        <v>32909090.909090906</v>
      </c>
      <c r="I64" s="25">
        <v>36200000</v>
      </c>
      <c r="J64" s="26">
        <v>1066254545.4545454</v>
      </c>
      <c r="K64" s="26">
        <v>1172880000</v>
      </c>
    </row>
    <row r="65" spans="1:11" ht="15.75" x14ac:dyDescent="0.25">
      <c r="A65" s="112">
        <v>64</v>
      </c>
      <c r="B65" s="113" t="s">
        <v>156</v>
      </c>
      <c r="C65" s="116" t="s">
        <v>97</v>
      </c>
      <c r="D65" s="114" t="s">
        <v>77</v>
      </c>
      <c r="E65" s="114" t="s">
        <v>107</v>
      </c>
      <c r="F65" s="117" t="s">
        <v>108</v>
      </c>
      <c r="G65" s="23">
        <v>32.4</v>
      </c>
      <c r="H65" s="24">
        <v>28181818.18181818</v>
      </c>
      <c r="I65" s="25">
        <v>31000000</v>
      </c>
      <c r="J65" s="26">
        <v>913090909.090909</v>
      </c>
      <c r="K65" s="26">
        <v>1004400000</v>
      </c>
    </row>
    <row r="66" spans="1:11" ht="15.75" x14ac:dyDescent="0.25">
      <c r="A66" s="112">
        <v>65</v>
      </c>
      <c r="B66" s="113" t="s">
        <v>157</v>
      </c>
      <c r="C66" s="116" t="s">
        <v>97</v>
      </c>
      <c r="D66" s="114" t="s">
        <v>81</v>
      </c>
      <c r="E66" s="114" t="s">
        <v>107</v>
      </c>
      <c r="F66" s="117" t="s">
        <v>108</v>
      </c>
      <c r="G66" s="13">
        <v>32.4</v>
      </c>
      <c r="H66" s="14">
        <v>28181818.18181818</v>
      </c>
      <c r="I66" s="14">
        <v>31000000</v>
      </c>
      <c r="J66" s="15">
        <v>913090909.090909</v>
      </c>
      <c r="K66" s="15">
        <v>1004400000</v>
      </c>
    </row>
    <row r="67" spans="1:11" ht="15.75" x14ac:dyDescent="0.25">
      <c r="A67" s="112">
        <v>66</v>
      </c>
      <c r="B67" s="113" t="s">
        <v>158</v>
      </c>
      <c r="C67" s="116" t="s">
        <v>97</v>
      </c>
      <c r="D67" s="114" t="s">
        <v>68</v>
      </c>
      <c r="E67" s="114" t="s">
        <v>107</v>
      </c>
      <c r="F67" s="117" t="s">
        <v>105</v>
      </c>
      <c r="G67" s="16">
        <v>32.4</v>
      </c>
      <c r="H67" s="17">
        <v>25909090.909090906</v>
      </c>
      <c r="I67" s="17">
        <v>28500000</v>
      </c>
      <c r="J67" s="18">
        <v>839454545.45454538</v>
      </c>
      <c r="K67" s="18">
        <v>923400000</v>
      </c>
    </row>
    <row r="68" spans="1:11" ht="15.75" x14ac:dyDescent="0.25">
      <c r="A68" s="112">
        <v>67</v>
      </c>
      <c r="B68" s="113" t="s">
        <v>159</v>
      </c>
      <c r="C68" s="116" t="s">
        <v>97</v>
      </c>
      <c r="D68" s="114" t="s">
        <v>95</v>
      </c>
      <c r="E68" s="114" t="s">
        <v>107</v>
      </c>
      <c r="F68" s="117" t="s">
        <v>105</v>
      </c>
      <c r="G68" s="16">
        <v>32.4</v>
      </c>
      <c r="H68" s="17">
        <v>25909090.909090906</v>
      </c>
      <c r="I68" s="17">
        <v>28500000</v>
      </c>
      <c r="J68" s="18">
        <v>839454545.45454538</v>
      </c>
      <c r="K68" s="18">
        <v>923400000</v>
      </c>
    </row>
    <row r="69" spans="1:11" ht="15.75" x14ac:dyDescent="0.25">
      <c r="A69" s="112">
        <v>68</v>
      </c>
      <c r="B69" s="113" t="s">
        <v>160</v>
      </c>
      <c r="C69" s="116" t="s">
        <v>97</v>
      </c>
      <c r="D69" s="114" t="s">
        <v>96</v>
      </c>
      <c r="E69" s="114" t="s">
        <v>107</v>
      </c>
      <c r="F69" s="117" t="s">
        <v>105</v>
      </c>
      <c r="G69" s="16">
        <v>32.4</v>
      </c>
      <c r="H69" s="17">
        <v>25909090.909090906</v>
      </c>
      <c r="I69" s="17">
        <v>28500000</v>
      </c>
      <c r="J69" s="18">
        <v>839454545.45454538</v>
      </c>
      <c r="K69" s="18">
        <v>923400000</v>
      </c>
    </row>
    <row r="70" spans="1:11" ht="15.75" x14ac:dyDescent="0.25">
      <c r="A70" s="112">
        <v>69</v>
      </c>
      <c r="B70" s="113" t="s">
        <v>161</v>
      </c>
      <c r="C70" s="116" t="s">
        <v>97</v>
      </c>
      <c r="D70" s="114" t="s">
        <v>99</v>
      </c>
      <c r="E70" s="114" t="s">
        <v>107</v>
      </c>
      <c r="F70" s="117" t="s">
        <v>105</v>
      </c>
      <c r="G70" s="13">
        <v>32.4</v>
      </c>
      <c r="H70" s="14">
        <v>25909090.909090906</v>
      </c>
      <c r="I70" s="14">
        <v>28500000</v>
      </c>
      <c r="J70" s="15">
        <v>839454545.45454538</v>
      </c>
      <c r="K70" s="15">
        <v>923400000</v>
      </c>
    </row>
    <row r="71" spans="1:11" ht="15.75" x14ac:dyDescent="0.25">
      <c r="A71" s="112">
        <v>70</v>
      </c>
      <c r="B71" s="113" t="s">
        <v>162</v>
      </c>
      <c r="C71" s="116" t="s">
        <v>97</v>
      </c>
      <c r="D71" s="114" t="s">
        <v>125</v>
      </c>
      <c r="E71" s="114" t="s">
        <v>107</v>
      </c>
      <c r="F71" s="117" t="s">
        <v>105</v>
      </c>
      <c r="G71" s="16">
        <v>32.4</v>
      </c>
      <c r="H71" s="17">
        <v>25909090.909090906</v>
      </c>
      <c r="I71" s="17">
        <v>28500000</v>
      </c>
      <c r="J71" s="18">
        <v>839454545.45454538</v>
      </c>
      <c r="K71" s="18">
        <v>923400000</v>
      </c>
    </row>
    <row r="72" spans="1:11" ht="15.75" x14ac:dyDescent="0.25">
      <c r="A72" s="112">
        <v>71</v>
      </c>
      <c r="B72" s="113" t="s">
        <v>163</v>
      </c>
      <c r="C72" s="116" t="s">
        <v>97</v>
      </c>
      <c r="D72" s="114" t="s">
        <v>126</v>
      </c>
      <c r="E72" s="114" t="s">
        <v>107</v>
      </c>
      <c r="F72" s="117" t="s">
        <v>105</v>
      </c>
      <c r="G72" s="16">
        <v>32.4</v>
      </c>
      <c r="H72" s="17">
        <v>25909090.909090906</v>
      </c>
      <c r="I72" s="17">
        <v>28500000</v>
      </c>
      <c r="J72" s="18">
        <v>839454545.45454538</v>
      </c>
      <c r="K72" s="18">
        <v>923400000</v>
      </c>
    </row>
    <row r="73" spans="1:11" ht="15.75" x14ac:dyDescent="0.25">
      <c r="A73" s="112">
        <v>72</v>
      </c>
      <c r="B73" s="113" t="s">
        <v>164</v>
      </c>
      <c r="C73" s="116" t="s">
        <v>97</v>
      </c>
      <c r="D73" s="114" t="s">
        <v>127</v>
      </c>
      <c r="E73" s="114" t="s">
        <v>107</v>
      </c>
      <c r="F73" s="117" t="s">
        <v>105</v>
      </c>
      <c r="G73" s="16">
        <v>32.4</v>
      </c>
      <c r="H73" s="17">
        <v>25909090.909090906</v>
      </c>
      <c r="I73" s="17">
        <v>28500000</v>
      </c>
      <c r="J73" s="18">
        <v>839454545.45454538</v>
      </c>
      <c r="K73" s="18">
        <v>923400000</v>
      </c>
    </row>
    <row r="74" spans="1:11" ht="15.75" x14ac:dyDescent="0.25">
      <c r="A74" s="112">
        <v>73</v>
      </c>
      <c r="B74" s="113" t="s">
        <v>165</v>
      </c>
      <c r="C74" s="116" t="s">
        <v>97</v>
      </c>
      <c r="D74" s="114" t="s">
        <v>100</v>
      </c>
      <c r="E74" s="114" t="s">
        <v>107</v>
      </c>
      <c r="F74" s="117" t="s">
        <v>105</v>
      </c>
      <c r="G74" s="16">
        <v>32.4</v>
      </c>
      <c r="H74" s="17">
        <v>25909090.909090906</v>
      </c>
      <c r="I74" s="17">
        <v>28500000</v>
      </c>
      <c r="J74" s="18">
        <v>839454545.45454538</v>
      </c>
      <c r="K74" s="18">
        <v>923400000</v>
      </c>
    </row>
    <row r="75" spans="1:11" ht="15.75" x14ac:dyDescent="0.25">
      <c r="A75" s="112">
        <v>74</v>
      </c>
      <c r="B75" s="113" t="s">
        <v>168</v>
      </c>
      <c r="C75" s="116" t="s">
        <v>97</v>
      </c>
      <c r="D75" s="114" t="s">
        <v>104</v>
      </c>
      <c r="E75" s="114" t="s">
        <v>107</v>
      </c>
      <c r="F75" s="117" t="s">
        <v>105</v>
      </c>
      <c r="G75" s="16">
        <v>32.4</v>
      </c>
      <c r="H75" s="17">
        <v>25909090.909090906</v>
      </c>
      <c r="I75" s="17">
        <v>28500000</v>
      </c>
      <c r="J75" s="18">
        <v>839454545.45454538</v>
      </c>
      <c r="K75" s="18">
        <v>923400000</v>
      </c>
    </row>
    <row r="76" spans="1:11" ht="15.75" x14ac:dyDescent="0.25">
      <c r="A76" s="112">
        <v>75</v>
      </c>
      <c r="B76" s="113" t="s">
        <v>169</v>
      </c>
      <c r="C76" s="116" t="s">
        <v>97</v>
      </c>
      <c r="D76" s="114" t="s">
        <v>134</v>
      </c>
      <c r="E76" s="114" t="s">
        <v>107</v>
      </c>
      <c r="F76" s="117" t="s">
        <v>105</v>
      </c>
      <c r="G76" s="16">
        <v>32.4</v>
      </c>
      <c r="H76" s="17">
        <v>25909090.909090906</v>
      </c>
      <c r="I76" s="17">
        <v>28500000</v>
      </c>
      <c r="J76" s="18">
        <v>839454545.45454538</v>
      </c>
      <c r="K76" s="18">
        <v>923400000</v>
      </c>
    </row>
    <row r="77" spans="1:11" ht="15.75" x14ac:dyDescent="0.25">
      <c r="A77" s="112">
        <v>76</v>
      </c>
      <c r="B77" s="113" t="s">
        <v>170</v>
      </c>
      <c r="C77" s="116" t="s">
        <v>97</v>
      </c>
      <c r="D77" s="114" t="s">
        <v>138</v>
      </c>
      <c r="E77" s="114" t="s">
        <v>107</v>
      </c>
      <c r="F77" s="117" t="s">
        <v>108</v>
      </c>
      <c r="G77" s="16">
        <v>32.4</v>
      </c>
      <c r="H77" s="17">
        <v>28181818.18181818</v>
      </c>
      <c r="I77" s="17">
        <v>31000000</v>
      </c>
      <c r="J77" s="18">
        <v>913090909.090909</v>
      </c>
      <c r="K77" s="18">
        <v>1004400000</v>
      </c>
    </row>
    <row r="78" spans="1:11" ht="15.75" x14ac:dyDescent="0.25">
      <c r="A78" s="112">
        <v>77</v>
      </c>
      <c r="B78" s="113" t="s">
        <v>171</v>
      </c>
      <c r="C78" s="116" t="s">
        <v>97</v>
      </c>
      <c r="D78" s="114" t="s">
        <v>140</v>
      </c>
      <c r="E78" s="114" t="s">
        <v>107</v>
      </c>
      <c r="F78" s="117" t="s">
        <v>108</v>
      </c>
      <c r="G78" s="16">
        <v>32.4</v>
      </c>
      <c r="H78" s="17">
        <v>28181818.18181818</v>
      </c>
      <c r="I78" s="17">
        <v>31000000</v>
      </c>
      <c r="J78" s="18">
        <v>913090909.090909</v>
      </c>
      <c r="K78" s="18">
        <v>1004400000</v>
      </c>
    </row>
    <row r="79" spans="1:11" ht="15.75" x14ac:dyDescent="0.25">
      <c r="A79" s="112">
        <v>78</v>
      </c>
      <c r="B79" s="113" t="s">
        <v>219</v>
      </c>
      <c r="C79" s="116" t="s">
        <v>125</v>
      </c>
      <c r="D79" s="114" t="s">
        <v>77</v>
      </c>
      <c r="E79" s="114" t="s">
        <v>107</v>
      </c>
      <c r="F79" s="117" t="s">
        <v>108</v>
      </c>
      <c r="G79" s="16">
        <v>32.4</v>
      </c>
      <c r="H79" s="17">
        <v>28181818.18181818</v>
      </c>
      <c r="I79" s="17">
        <v>31000000</v>
      </c>
      <c r="J79" s="18">
        <v>913090909.090909</v>
      </c>
      <c r="K79" s="18">
        <v>1004400000</v>
      </c>
    </row>
    <row r="80" spans="1:11" ht="15.75" x14ac:dyDescent="0.25">
      <c r="A80" s="112">
        <v>79</v>
      </c>
      <c r="B80" s="113" t="s">
        <v>220</v>
      </c>
      <c r="C80" s="115" t="s">
        <v>125</v>
      </c>
      <c r="D80" s="113" t="s">
        <v>92</v>
      </c>
      <c r="E80" s="113" t="s">
        <v>107</v>
      </c>
      <c r="F80" s="112" t="s">
        <v>108</v>
      </c>
      <c r="G80" s="16">
        <v>57</v>
      </c>
      <c r="H80" s="17">
        <v>32909090.909090906</v>
      </c>
      <c r="I80" s="17">
        <v>36200000</v>
      </c>
      <c r="J80" s="18">
        <v>1875818181.8181818</v>
      </c>
      <c r="K80" s="18">
        <v>2063400000</v>
      </c>
    </row>
    <row r="81" spans="1:11" ht="15.75" x14ac:dyDescent="0.25">
      <c r="A81" s="112">
        <v>80</v>
      </c>
      <c r="B81" s="113" t="s">
        <v>221</v>
      </c>
      <c r="C81" s="115" t="s">
        <v>125</v>
      </c>
      <c r="D81" s="113" t="s">
        <v>94</v>
      </c>
      <c r="E81" s="113" t="s">
        <v>107</v>
      </c>
      <c r="F81" s="112" t="s">
        <v>108</v>
      </c>
      <c r="G81" s="16">
        <v>57</v>
      </c>
      <c r="H81" s="17">
        <v>32909090.909090906</v>
      </c>
      <c r="I81" s="17">
        <v>36200000</v>
      </c>
      <c r="J81" s="18">
        <v>1875818181.8181818</v>
      </c>
      <c r="K81" s="18">
        <v>2063400000</v>
      </c>
    </row>
    <row r="82" spans="1:11" ht="15.75" x14ac:dyDescent="0.25">
      <c r="A82" s="112">
        <v>81</v>
      </c>
      <c r="B82" s="113" t="s">
        <v>222</v>
      </c>
      <c r="C82" s="116" t="s">
        <v>125</v>
      </c>
      <c r="D82" s="114" t="s">
        <v>95</v>
      </c>
      <c r="E82" s="114" t="s">
        <v>107</v>
      </c>
      <c r="F82" s="117" t="s">
        <v>105</v>
      </c>
      <c r="G82" s="16">
        <v>32.4</v>
      </c>
      <c r="H82" s="17">
        <v>25909090.909090906</v>
      </c>
      <c r="I82" s="17">
        <v>28500000</v>
      </c>
      <c r="J82" s="18">
        <v>839454545.45454538</v>
      </c>
      <c r="K82" s="18">
        <v>923400000</v>
      </c>
    </row>
    <row r="83" spans="1:11" ht="15.75" x14ac:dyDescent="0.25">
      <c r="A83" s="112">
        <v>82</v>
      </c>
      <c r="B83" s="113" t="s">
        <v>223</v>
      </c>
      <c r="C83" s="116" t="s">
        <v>125</v>
      </c>
      <c r="D83" s="114" t="s">
        <v>96</v>
      </c>
      <c r="E83" s="114" t="s">
        <v>107</v>
      </c>
      <c r="F83" s="117" t="s">
        <v>105</v>
      </c>
      <c r="G83" s="16">
        <v>32.4</v>
      </c>
      <c r="H83" s="17">
        <v>25909090.909090906</v>
      </c>
      <c r="I83" s="17">
        <v>28500000</v>
      </c>
      <c r="J83" s="18">
        <v>839454545.45454538</v>
      </c>
      <c r="K83" s="18">
        <v>923400000</v>
      </c>
    </row>
    <row r="84" spans="1:11" ht="15.75" x14ac:dyDescent="0.25">
      <c r="A84" s="112">
        <v>83</v>
      </c>
      <c r="B84" s="113" t="s">
        <v>224</v>
      </c>
      <c r="C84" s="116" t="s">
        <v>125</v>
      </c>
      <c r="D84" s="114" t="s">
        <v>99</v>
      </c>
      <c r="E84" s="114" t="s">
        <v>107</v>
      </c>
      <c r="F84" s="117" t="s">
        <v>105</v>
      </c>
      <c r="G84" s="16">
        <v>32.4</v>
      </c>
      <c r="H84" s="17">
        <v>25909090.909090906</v>
      </c>
      <c r="I84" s="17">
        <v>28500000</v>
      </c>
      <c r="J84" s="18">
        <v>839454545.45454538</v>
      </c>
      <c r="K84" s="18">
        <v>923400000</v>
      </c>
    </row>
    <row r="85" spans="1:11" ht="15.75" x14ac:dyDescent="0.25">
      <c r="A85" s="112">
        <v>84</v>
      </c>
      <c r="B85" s="113" t="s">
        <v>225</v>
      </c>
      <c r="C85" s="116" t="s">
        <v>125</v>
      </c>
      <c r="D85" s="114" t="s">
        <v>125</v>
      </c>
      <c r="E85" s="114" t="s">
        <v>107</v>
      </c>
      <c r="F85" s="117" t="s">
        <v>105</v>
      </c>
      <c r="G85" s="16">
        <v>32.4</v>
      </c>
      <c r="H85" s="17">
        <v>25909090.909090906</v>
      </c>
      <c r="I85" s="17">
        <v>28500000</v>
      </c>
      <c r="J85" s="18">
        <v>839454545.45454538</v>
      </c>
      <c r="K85" s="18">
        <v>923400000</v>
      </c>
    </row>
    <row r="86" spans="1:11" ht="15.75" x14ac:dyDescent="0.25">
      <c r="A86" s="112">
        <v>85</v>
      </c>
      <c r="B86" s="113" t="s">
        <v>226</v>
      </c>
      <c r="C86" s="116" t="s">
        <v>125</v>
      </c>
      <c r="D86" s="114" t="s">
        <v>126</v>
      </c>
      <c r="E86" s="114" t="s">
        <v>107</v>
      </c>
      <c r="F86" s="117" t="s">
        <v>105</v>
      </c>
      <c r="G86" s="16">
        <v>32.4</v>
      </c>
      <c r="H86" s="17">
        <v>25909090.909090906</v>
      </c>
      <c r="I86" s="17">
        <v>28500000</v>
      </c>
      <c r="J86" s="18">
        <v>839454545.45454538</v>
      </c>
      <c r="K86" s="18">
        <v>923400000</v>
      </c>
    </row>
    <row r="87" spans="1:11" ht="15.75" x14ac:dyDescent="0.25">
      <c r="A87" s="112">
        <v>86</v>
      </c>
      <c r="B87" s="113" t="s">
        <v>227</v>
      </c>
      <c r="C87" s="116" t="s">
        <v>125</v>
      </c>
      <c r="D87" s="114" t="s">
        <v>100</v>
      </c>
      <c r="E87" s="114" t="s">
        <v>107</v>
      </c>
      <c r="F87" s="117" t="s">
        <v>105</v>
      </c>
      <c r="G87" s="16">
        <v>32.4</v>
      </c>
      <c r="H87" s="17">
        <v>25909090.909090906</v>
      </c>
      <c r="I87" s="17">
        <v>28500000</v>
      </c>
      <c r="J87" s="18">
        <v>839454545.45454538</v>
      </c>
      <c r="K87" s="18">
        <v>923400000</v>
      </c>
    </row>
    <row r="88" spans="1:11" ht="15.75" x14ac:dyDescent="0.25">
      <c r="A88" s="112">
        <v>87</v>
      </c>
      <c r="B88" s="113" t="s">
        <v>228</v>
      </c>
      <c r="C88" s="116" t="s">
        <v>125</v>
      </c>
      <c r="D88" s="114" t="s">
        <v>130</v>
      </c>
      <c r="E88" s="114" t="s">
        <v>107</v>
      </c>
      <c r="F88" s="117" t="s">
        <v>105</v>
      </c>
      <c r="G88" s="16">
        <v>32.4</v>
      </c>
      <c r="H88" s="17">
        <v>25909090.909090906</v>
      </c>
      <c r="I88" s="17">
        <v>28500000</v>
      </c>
      <c r="J88" s="18">
        <v>839454545.45454538</v>
      </c>
      <c r="K88" s="18">
        <v>923400000</v>
      </c>
    </row>
    <row r="89" spans="1:11" ht="15.75" x14ac:dyDescent="0.25">
      <c r="A89" s="112">
        <v>88</v>
      </c>
      <c r="B89" s="113" t="s">
        <v>229</v>
      </c>
      <c r="C89" s="116" t="s">
        <v>125</v>
      </c>
      <c r="D89" s="114" t="s">
        <v>131</v>
      </c>
      <c r="E89" s="114" t="s">
        <v>107</v>
      </c>
      <c r="F89" s="117" t="s">
        <v>105</v>
      </c>
      <c r="G89" s="16">
        <v>32.4</v>
      </c>
      <c r="H89" s="17">
        <v>25909090.909090906</v>
      </c>
      <c r="I89" s="17">
        <v>28500000</v>
      </c>
      <c r="J89" s="18">
        <v>839454545.45454538</v>
      </c>
      <c r="K89" s="18">
        <v>923400000</v>
      </c>
    </row>
    <row r="90" spans="1:11" ht="15.75" x14ac:dyDescent="0.25">
      <c r="A90" s="112">
        <v>89</v>
      </c>
      <c r="B90" s="113" t="s">
        <v>230</v>
      </c>
      <c r="C90" s="116" t="s">
        <v>125</v>
      </c>
      <c r="D90" s="114" t="s">
        <v>132</v>
      </c>
      <c r="E90" s="114" t="s">
        <v>107</v>
      </c>
      <c r="F90" s="117" t="s">
        <v>105</v>
      </c>
      <c r="G90" s="16">
        <v>32.4</v>
      </c>
      <c r="H90" s="17">
        <v>25909090.909090906</v>
      </c>
      <c r="I90" s="17">
        <v>28500000</v>
      </c>
      <c r="J90" s="18">
        <v>839454545.45454538</v>
      </c>
      <c r="K90" s="18">
        <v>923400000</v>
      </c>
    </row>
    <row r="91" spans="1:11" ht="15.75" x14ac:dyDescent="0.25">
      <c r="A91" s="112">
        <v>90</v>
      </c>
      <c r="B91" s="113" t="s">
        <v>231</v>
      </c>
      <c r="C91" s="116" t="s">
        <v>125</v>
      </c>
      <c r="D91" s="114" t="s">
        <v>133</v>
      </c>
      <c r="E91" s="114" t="s">
        <v>107</v>
      </c>
      <c r="F91" s="117" t="s">
        <v>105</v>
      </c>
      <c r="G91" s="16">
        <v>32.4</v>
      </c>
      <c r="H91" s="17">
        <v>25909090.909090906</v>
      </c>
      <c r="I91" s="17">
        <v>28500000</v>
      </c>
      <c r="J91" s="18">
        <v>839454545.45454538</v>
      </c>
      <c r="K91" s="18">
        <v>923400000</v>
      </c>
    </row>
    <row r="92" spans="1:11" ht="15.75" x14ac:dyDescent="0.25">
      <c r="A92" s="112">
        <v>91</v>
      </c>
      <c r="B92" s="113" t="s">
        <v>232</v>
      </c>
      <c r="C92" s="116" t="s">
        <v>125</v>
      </c>
      <c r="D92" s="114" t="s">
        <v>103</v>
      </c>
      <c r="E92" s="114" t="s">
        <v>107</v>
      </c>
      <c r="F92" s="117" t="s">
        <v>105</v>
      </c>
      <c r="G92" s="16">
        <v>32.4</v>
      </c>
      <c r="H92" s="17">
        <v>25909090.909090906</v>
      </c>
      <c r="I92" s="17">
        <v>28500000</v>
      </c>
      <c r="J92" s="18">
        <v>839454545.45454538</v>
      </c>
      <c r="K92" s="18">
        <v>923400000</v>
      </c>
    </row>
    <row r="93" spans="1:11" ht="15.75" x14ac:dyDescent="0.25">
      <c r="A93" s="112">
        <v>92</v>
      </c>
      <c r="B93" s="113" t="s">
        <v>233</v>
      </c>
      <c r="C93" s="116" t="s">
        <v>125</v>
      </c>
      <c r="D93" s="114" t="s">
        <v>104</v>
      </c>
      <c r="E93" s="114" t="s">
        <v>107</v>
      </c>
      <c r="F93" s="117" t="s">
        <v>105</v>
      </c>
      <c r="G93" s="28">
        <v>32.4</v>
      </c>
      <c r="H93" s="29">
        <v>25909090.909090906</v>
      </c>
      <c r="I93" s="30">
        <v>28500000</v>
      </c>
      <c r="J93" s="31">
        <v>839454545.45454538</v>
      </c>
      <c r="K93" s="31">
        <v>923400000</v>
      </c>
    </row>
    <row r="94" spans="1:11" ht="15.75" x14ac:dyDescent="0.25">
      <c r="A94" s="112">
        <v>93</v>
      </c>
      <c r="B94" s="113" t="s">
        <v>234</v>
      </c>
      <c r="C94" s="116" t="s">
        <v>125</v>
      </c>
      <c r="D94" s="114" t="s">
        <v>134</v>
      </c>
      <c r="E94" s="114" t="s">
        <v>107</v>
      </c>
      <c r="F94" s="117" t="s">
        <v>105</v>
      </c>
      <c r="G94" s="32">
        <v>32.4</v>
      </c>
      <c r="H94" s="33">
        <v>25909090.909090906</v>
      </c>
      <c r="I94" s="34">
        <v>28500000</v>
      </c>
      <c r="J94" s="35">
        <v>839454545.45454538</v>
      </c>
      <c r="K94" s="35">
        <v>923400000</v>
      </c>
    </row>
    <row r="95" spans="1:11" ht="15.75" x14ac:dyDescent="0.25">
      <c r="A95" s="112">
        <v>94</v>
      </c>
      <c r="B95" s="113" t="s">
        <v>235</v>
      </c>
      <c r="C95" s="116" t="s">
        <v>125</v>
      </c>
      <c r="D95" s="114" t="s">
        <v>136</v>
      </c>
      <c r="E95" s="114" t="s">
        <v>107</v>
      </c>
      <c r="F95" s="117" t="s">
        <v>105</v>
      </c>
      <c r="G95" s="32">
        <v>32.4</v>
      </c>
      <c r="H95" s="33">
        <v>25909090.909090906</v>
      </c>
      <c r="I95" s="34">
        <v>28500000</v>
      </c>
      <c r="J95" s="35">
        <v>839454545.45454538</v>
      </c>
      <c r="K95" s="35">
        <v>923400000</v>
      </c>
    </row>
    <row r="96" spans="1:11" ht="15.75" x14ac:dyDescent="0.25">
      <c r="A96" s="112">
        <v>95</v>
      </c>
      <c r="B96" s="113" t="s">
        <v>236</v>
      </c>
      <c r="C96" s="116" t="s">
        <v>125</v>
      </c>
      <c r="D96" s="114" t="s">
        <v>138</v>
      </c>
      <c r="E96" s="114" t="s">
        <v>107</v>
      </c>
      <c r="F96" s="117" t="s">
        <v>108</v>
      </c>
      <c r="G96" s="32">
        <v>32.4</v>
      </c>
      <c r="H96" s="33">
        <v>28181818.18181818</v>
      </c>
      <c r="I96" s="34">
        <v>31000000</v>
      </c>
      <c r="J96" s="35">
        <v>913090909.090909</v>
      </c>
      <c r="K96" s="35">
        <v>1004400000</v>
      </c>
    </row>
    <row r="97" spans="1:11" ht="15.75" x14ac:dyDescent="0.25">
      <c r="A97" s="112">
        <v>96</v>
      </c>
      <c r="B97" s="113" t="s">
        <v>237</v>
      </c>
      <c r="C97" s="116" t="s">
        <v>125</v>
      </c>
      <c r="D97" s="114" t="s">
        <v>140</v>
      </c>
      <c r="E97" s="114" t="s">
        <v>107</v>
      </c>
      <c r="F97" s="117" t="s">
        <v>108</v>
      </c>
      <c r="G97" s="32">
        <v>32.4</v>
      </c>
      <c r="H97" s="33">
        <v>28181818.18181818</v>
      </c>
      <c r="I97" s="34">
        <v>31000000</v>
      </c>
      <c r="J97" s="35">
        <v>913090909.090909</v>
      </c>
      <c r="K97" s="35">
        <v>1004400000</v>
      </c>
    </row>
    <row r="98" spans="1:11" ht="15.75" x14ac:dyDescent="0.25">
      <c r="A98" s="112">
        <v>97</v>
      </c>
      <c r="B98" s="113" t="s">
        <v>238</v>
      </c>
      <c r="C98" s="116" t="s">
        <v>125</v>
      </c>
      <c r="D98" s="114" t="s">
        <v>150</v>
      </c>
      <c r="E98" s="114" t="s">
        <v>107</v>
      </c>
      <c r="F98" s="117" t="s">
        <v>108</v>
      </c>
      <c r="G98" s="32">
        <v>32.4</v>
      </c>
      <c r="H98" s="33">
        <v>28181818.18181818</v>
      </c>
      <c r="I98" s="34">
        <v>31000000</v>
      </c>
      <c r="J98" s="35">
        <v>913090909.090909</v>
      </c>
      <c r="K98" s="35">
        <v>1004400000</v>
      </c>
    </row>
    <row r="99" spans="1:11" ht="15.75" x14ac:dyDescent="0.25">
      <c r="A99" s="112">
        <v>98</v>
      </c>
      <c r="B99" s="113" t="s">
        <v>239</v>
      </c>
      <c r="C99" s="116" t="s">
        <v>125</v>
      </c>
      <c r="D99" s="114" t="s">
        <v>152</v>
      </c>
      <c r="E99" s="114" t="s">
        <v>107</v>
      </c>
      <c r="F99" s="117" t="s">
        <v>108</v>
      </c>
      <c r="G99" s="32">
        <v>32.4</v>
      </c>
      <c r="H99" s="33">
        <v>28181818.18181818</v>
      </c>
      <c r="I99" s="34">
        <v>31000000</v>
      </c>
      <c r="J99" s="35">
        <v>913090909.090909</v>
      </c>
      <c r="K99" s="35">
        <v>1004400000</v>
      </c>
    </row>
    <row r="100" spans="1:11" ht="15.75" x14ac:dyDescent="0.25">
      <c r="A100" s="112">
        <v>99</v>
      </c>
      <c r="B100" s="113" t="s">
        <v>240</v>
      </c>
      <c r="C100" s="116" t="s">
        <v>125</v>
      </c>
      <c r="D100" s="114" t="s">
        <v>154</v>
      </c>
      <c r="E100" s="114" t="s">
        <v>107</v>
      </c>
      <c r="F100" s="117" t="s">
        <v>108</v>
      </c>
      <c r="G100" s="32">
        <v>32.4</v>
      </c>
      <c r="H100" s="33">
        <v>28181818.18181818</v>
      </c>
      <c r="I100" s="34">
        <v>31000000</v>
      </c>
      <c r="J100" s="35">
        <v>913090909.090909</v>
      </c>
      <c r="K100" s="35">
        <v>1004400000</v>
      </c>
    </row>
    <row r="101" spans="1:11" ht="15.75" x14ac:dyDescent="0.25">
      <c r="A101" s="112">
        <v>100</v>
      </c>
      <c r="B101" s="113" t="s">
        <v>294</v>
      </c>
      <c r="C101" s="115" t="s">
        <v>126</v>
      </c>
      <c r="D101" s="113" t="s">
        <v>94</v>
      </c>
      <c r="E101" s="113" t="s">
        <v>107</v>
      </c>
      <c r="F101" s="112" t="s">
        <v>108</v>
      </c>
      <c r="G101" s="32">
        <v>57</v>
      </c>
      <c r="H101" s="33">
        <v>32909090.909090906</v>
      </c>
      <c r="I101" s="34">
        <v>36200000</v>
      </c>
      <c r="J101" s="35">
        <v>1875818181.8181818</v>
      </c>
      <c r="K101" s="35">
        <v>2063400000</v>
      </c>
    </row>
    <row r="102" spans="1:11" ht="15.75" x14ac:dyDescent="0.25">
      <c r="A102" s="112">
        <v>101</v>
      </c>
      <c r="B102" s="113" t="s">
        <v>295</v>
      </c>
      <c r="C102" s="116" t="s">
        <v>126</v>
      </c>
      <c r="D102" s="114" t="s">
        <v>95</v>
      </c>
      <c r="E102" s="114" t="s">
        <v>107</v>
      </c>
      <c r="F102" s="117" t="s">
        <v>105</v>
      </c>
      <c r="G102" s="32">
        <v>32.4</v>
      </c>
      <c r="H102" s="33">
        <v>25909090.909090906</v>
      </c>
      <c r="I102" s="34">
        <v>28500000</v>
      </c>
      <c r="J102" s="35">
        <v>839454545.45454538</v>
      </c>
      <c r="K102" s="35">
        <v>923400000</v>
      </c>
    </row>
    <row r="103" spans="1:11" ht="15.75" x14ac:dyDescent="0.25">
      <c r="A103" s="112">
        <v>102</v>
      </c>
      <c r="B103" s="113" t="s">
        <v>296</v>
      </c>
      <c r="C103" s="116" t="s">
        <v>126</v>
      </c>
      <c r="D103" s="114" t="s">
        <v>96</v>
      </c>
      <c r="E103" s="114" t="s">
        <v>107</v>
      </c>
      <c r="F103" s="117" t="s">
        <v>105</v>
      </c>
      <c r="G103" s="32">
        <v>32.4</v>
      </c>
      <c r="H103" s="33">
        <v>25909090.909090906</v>
      </c>
      <c r="I103" s="36">
        <v>28500000</v>
      </c>
      <c r="J103" s="35">
        <v>839454545.45454538</v>
      </c>
      <c r="K103" s="35">
        <v>923400000</v>
      </c>
    </row>
    <row r="104" spans="1:11" ht="15.75" x14ac:dyDescent="0.25">
      <c r="A104" s="112">
        <v>103</v>
      </c>
      <c r="B104" s="113" t="s">
        <v>297</v>
      </c>
      <c r="C104" s="116" t="s">
        <v>126</v>
      </c>
      <c r="D104" s="114" t="s">
        <v>125</v>
      </c>
      <c r="E104" s="114" t="s">
        <v>107</v>
      </c>
      <c r="F104" s="117" t="s">
        <v>105</v>
      </c>
      <c r="G104" s="32">
        <v>32.4</v>
      </c>
      <c r="H104" s="33">
        <v>25909090.909090906</v>
      </c>
      <c r="I104" s="36">
        <v>28500000</v>
      </c>
      <c r="J104" s="35">
        <v>839454545.45454538</v>
      </c>
      <c r="K104" s="35">
        <v>923400000</v>
      </c>
    </row>
    <row r="105" spans="1:11" ht="15.75" x14ac:dyDescent="0.25">
      <c r="A105" s="112">
        <v>104</v>
      </c>
      <c r="B105" s="113" t="s">
        <v>298</v>
      </c>
      <c r="C105" s="116" t="s">
        <v>126</v>
      </c>
      <c r="D105" s="114" t="s">
        <v>126</v>
      </c>
      <c r="E105" s="114" t="s">
        <v>107</v>
      </c>
      <c r="F105" s="117" t="s">
        <v>105</v>
      </c>
      <c r="G105" s="32">
        <v>32.4</v>
      </c>
      <c r="H105" s="33">
        <v>25909090.909090906</v>
      </c>
      <c r="I105" s="36">
        <v>28500000</v>
      </c>
      <c r="J105" s="35">
        <v>839454545.45454538</v>
      </c>
      <c r="K105" s="35">
        <v>923400000</v>
      </c>
    </row>
    <row r="106" spans="1:11" ht="15.75" x14ac:dyDescent="0.25">
      <c r="A106" s="112">
        <v>105</v>
      </c>
      <c r="B106" s="113" t="s">
        <v>299</v>
      </c>
      <c r="C106" s="116" t="s">
        <v>126</v>
      </c>
      <c r="D106" s="114" t="s">
        <v>188</v>
      </c>
      <c r="E106" s="114" t="s">
        <v>107</v>
      </c>
      <c r="F106" s="117" t="s">
        <v>105</v>
      </c>
      <c r="G106" s="32">
        <v>32.4</v>
      </c>
      <c r="H106" s="33">
        <v>26818181.818181816</v>
      </c>
      <c r="I106" s="36">
        <v>29500000</v>
      </c>
      <c r="J106" s="35">
        <v>868909090.90909088</v>
      </c>
      <c r="K106" s="35">
        <v>955800000</v>
      </c>
    </row>
    <row r="107" spans="1:11" ht="15.75" x14ac:dyDescent="0.25">
      <c r="A107" s="112">
        <v>106</v>
      </c>
      <c r="B107" s="113" t="s">
        <v>300</v>
      </c>
      <c r="C107" s="116" t="s">
        <v>126</v>
      </c>
      <c r="D107" s="114" t="s">
        <v>127</v>
      </c>
      <c r="E107" s="114" t="s">
        <v>107</v>
      </c>
      <c r="F107" s="117" t="s">
        <v>105</v>
      </c>
      <c r="G107" s="32">
        <v>32.4</v>
      </c>
      <c r="H107" s="33">
        <v>25909090.909090906</v>
      </c>
      <c r="I107" s="36">
        <v>28500000</v>
      </c>
      <c r="J107" s="35">
        <v>839454545.45454538</v>
      </c>
      <c r="K107" s="35">
        <v>923400000</v>
      </c>
    </row>
    <row r="108" spans="1:11" ht="15.75" x14ac:dyDescent="0.25">
      <c r="A108" s="112">
        <v>107</v>
      </c>
      <c r="B108" s="113" t="s">
        <v>301</v>
      </c>
      <c r="C108" s="116" t="s">
        <v>126</v>
      </c>
      <c r="D108" s="114" t="s">
        <v>100</v>
      </c>
      <c r="E108" s="114" t="s">
        <v>107</v>
      </c>
      <c r="F108" s="117" t="s">
        <v>105</v>
      </c>
      <c r="G108" s="32">
        <v>32.4</v>
      </c>
      <c r="H108" s="33">
        <v>25909090.909090906</v>
      </c>
      <c r="I108" s="36">
        <v>28500000</v>
      </c>
      <c r="J108" s="35">
        <v>839454545.45454538</v>
      </c>
      <c r="K108" s="35">
        <v>923400000</v>
      </c>
    </row>
    <row r="109" spans="1:11" ht="15.75" x14ac:dyDescent="0.25">
      <c r="A109" s="112">
        <v>108</v>
      </c>
      <c r="B109" s="113" t="s">
        <v>302</v>
      </c>
      <c r="C109" s="116" t="s">
        <v>126</v>
      </c>
      <c r="D109" s="114" t="s">
        <v>130</v>
      </c>
      <c r="E109" s="114" t="s">
        <v>107</v>
      </c>
      <c r="F109" s="117" t="s">
        <v>105</v>
      </c>
      <c r="G109" s="32">
        <v>32.4</v>
      </c>
      <c r="H109" s="33">
        <v>25909090.909090906</v>
      </c>
      <c r="I109" s="36">
        <v>28500000</v>
      </c>
      <c r="J109" s="35">
        <v>839454545.45454538</v>
      </c>
      <c r="K109" s="35">
        <v>923400000</v>
      </c>
    </row>
    <row r="110" spans="1:11" ht="15.75" x14ac:dyDescent="0.25">
      <c r="A110" s="112">
        <v>109</v>
      </c>
      <c r="B110" s="113" t="s">
        <v>303</v>
      </c>
      <c r="C110" s="116" t="s">
        <v>126</v>
      </c>
      <c r="D110" s="114" t="s">
        <v>131</v>
      </c>
      <c r="E110" s="114" t="s">
        <v>107</v>
      </c>
      <c r="F110" s="117" t="s">
        <v>105</v>
      </c>
      <c r="G110" s="32">
        <v>32.4</v>
      </c>
      <c r="H110" s="33">
        <v>25909090.909090906</v>
      </c>
      <c r="I110" s="36">
        <v>28500000</v>
      </c>
      <c r="J110" s="35">
        <v>839454545.45454538</v>
      </c>
      <c r="K110" s="35">
        <v>923400000</v>
      </c>
    </row>
    <row r="111" spans="1:11" ht="15.75" x14ac:dyDescent="0.25">
      <c r="A111" s="112">
        <v>110</v>
      </c>
      <c r="B111" s="113" t="s">
        <v>304</v>
      </c>
      <c r="C111" s="116" t="s">
        <v>126</v>
      </c>
      <c r="D111" s="114" t="s">
        <v>132</v>
      </c>
      <c r="E111" s="114" t="s">
        <v>107</v>
      </c>
      <c r="F111" s="117" t="s">
        <v>105</v>
      </c>
      <c r="G111" s="32">
        <v>32.4</v>
      </c>
      <c r="H111" s="33">
        <v>25909090.909090906</v>
      </c>
      <c r="I111" s="36">
        <v>28500000</v>
      </c>
      <c r="J111" s="35">
        <v>839454545.45454538</v>
      </c>
      <c r="K111" s="35">
        <v>923400000</v>
      </c>
    </row>
    <row r="112" spans="1:11" ht="15.75" x14ac:dyDescent="0.25">
      <c r="A112" s="112">
        <v>111</v>
      </c>
      <c r="B112" s="113" t="s">
        <v>305</v>
      </c>
      <c r="C112" s="116" t="s">
        <v>126</v>
      </c>
      <c r="D112" s="114" t="s">
        <v>166</v>
      </c>
      <c r="E112" s="114" t="s">
        <v>107</v>
      </c>
      <c r="F112" s="117" t="s">
        <v>105</v>
      </c>
      <c r="G112" s="32">
        <v>32.4</v>
      </c>
      <c r="H112" s="33">
        <v>25909090.909090906</v>
      </c>
      <c r="I112" s="36">
        <v>28500000</v>
      </c>
      <c r="J112" s="35">
        <v>839454545.45454538</v>
      </c>
      <c r="K112" s="35">
        <v>923400000</v>
      </c>
    </row>
    <row r="113" spans="1:11" ht="15.75" x14ac:dyDescent="0.25">
      <c r="A113" s="112">
        <v>112</v>
      </c>
      <c r="B113" s="113" t="s">
        <v>306</v>
      </c>
      <c r="C113" s="116" t="s">
        <v>126</v>
      </c>
      <c r="D113" s="114" t="s">
        <v>133</v>
      </c>
      <c r="E113" s="114" t="s">
        <v>107</v>
      </c>
      <c r="F113" s="117" t="s">
        <v>105</v>
      </c>
      <c r="G113" s="32">
        <v>32.4</v>
      </c>
      <c r="H113" s="33">
        <v>25909090.909090906</v>
      </c>
      <c r="I113" s="36">
        <v>28500000</v>
      </c>
      <c r="J113" s="35">
        <v>839454545.45454538</v>
      </c>
      <c r="K113" s="35">
        <v>923400000</v>
      </c>
    </row>
    <row r="114" spans="1:11" ht="15.75" x14ac:dyDescent="0.25">
      <c r="A114" s="112">
        <v>113</v>
      </c>
      <c r="B114" s="113" t="s">
        <v>307</v>
      </c>
      <c r="C114" s="116" t="s">
        <v>126</v>
      </c>
      <c r="D114" s="114" t="s">
        <v>101</v>
      </c>
      <c r="E114" s="114" t="s">
        <v>107</v>
      </c>
      <c r="F114" s="117" t="s">
        <v>105</v>
      </c>
      <c r="G114" s="32">
        <v>32.4</v>
      </c>
      <c r="H114" s="33">
        <v>25909090.909090906</v>
      </c>
      <c r="I114" s="36">
        <v>28500000</v>
      </c>
      <c r="J114" s="35">
        <v>839454545.45454538</v>
      </c>
      <c r="K114" s="35">
        <v>923400000</v>
      </c>
    </row>
    <row r="115" spans="1:11" ht="15.75" x14ac:dyDescent="0.25">
      <c r="A115" s="112">
        <v>114</v>
      </c>
      <c r="B115" s="113" t="s">
        <v>308</v>
      </c>
      <c r="C115" s="116" t="s">
        <v>126</v>
      </c>
      <c r="D115" s="114" t="s">
        <v>103</v>
      </c>
      <c r="E115" s="114" t="s">
        <v>107</v>
      </c>
      <c r="F115" s="117" t="s">
        <v>105</v>
      </c>
      <c r="G115" s="32">
        <v>32.4</v>
      </c>
      <c r="H115" s="33">
        <v>25909090.909090906</v>
      </c>
      <c r="I115" s="36">
        <v>28500000</v>
      </c>
      <c r="J115" s="35">
        <v>839454545.45454538</v>
      </c>
      <c r="K115" s="35">
        <v>923400000</v>
      </c>
    </row>
    <row r="116" spans="1:11" ht="15.75" x14ac:dyDescent="0.25">
      <c r="A116" s="112">
        <v>115</v>
      </c>
      <c r="B116" s="113" t="s">
        <v>309</v>
      </c>
      <c r="C116" s="116" t="s">
        <v>126</v>
      </c>
      <c r="D116" s="114" t="s">
        <v>104</v>
      </c>
      <c r="E116" s="114" t="s">
        <v>107</v>
      </c>
      <c r="F116" s="117" t="s">
        <v>105</v>
      </c>
      <c r="G116" s="32">
        <v>32.4</v>
      </c>
      <c r="H116" s="33">
        <v>25909090.909090906</v>
      </c>
      <c r="I116" s="36">
        <v>28500000</v>
      </c>
      <c r="J116" s="35">
        <v>839454545.45454538</v>
      </c>
      <c r="K116" s="35">
        <v>923400000</v>
      </c>
    </row>
    <row r="117" spans="1:11" ht="15.75" x14ac:dyDescent="0.25">
      <c r="A117" s="112">
        <v>116</v>
      </c>
      <c r="B117" s="113" t="s">
        <v>310</v>
      </c>
      <c r="C117" s="116" t="s">
        <v>126</v>
      </c>
      <c r="D117" s="114" t="s">
        <v>134</v>
      </c>
      <c r="E117" s="114" t="s">
        <v>107</v>
      </c>
      <c r="F117" s="117" t="s">
        <v>105</v>
      </c>
      <c r="G117" s="32">
        <v>32.4</v>
      </c>
      <c r="H117" s="33">
        <v>25909090.909090906</v>
      </c>
      <c r="I117" s="36">
        <v>28500000</v>
      </c>
      <c r="J117" s="35">
        <v>839454545.45454538</v>
      </c>
      <c r="K117" s="35">
        <v>923400000</v>
      </c>
    </row>
    <row r="118" spans="1:11" ht="15.75" x14ac:dyDescent="0.25">
      <c r="A118" s="112">
        <v>117</v>
      </c>
      <c r="B118" s="113" t="s">
        <v>311</v>
      </c>
      <c r="C118" s="116" t="s">
        <v>126</v>
      </c>
      <c r="D118" s="114" t="s">
        <v>136</v>
      </c>
      <c r="E118" s="114" t="s">
        <v>107</v>
      </c>
      <c r="F118" s="117" t="s">
        <v>105</v>
      </c>
      <c r="G118" s="32">
        <v>32.4</v>
      </c>
      <c r="H118" s="33">
        <v>25909090.909090906</v>
      </c>
      <c r="I118" s="36">
        <v>28500000</v>
      </c>
      <c r="J118" s="35">
        <v>839454545.45454538</v>
      </c>
      <c r="K118" s="35">
        <v>923400000</v>
      </c>
    </row>
    <row r="119" spans="1:11" ht="15.75" x14ac:dyDescent="0.25">
      <c r="A119" s="112">
        <v>118</v>
      </c>
      <c r="B119" s="113" t="s">
        <v>312</v>
      </c>
      <c r="C119" s="116" t="s">
        <v>126</v>
      </c>
      <c r="D119" s="114" t="s">
        <v>152</v>
      </c>
      <c r="E119" s="114" t="s">
        <v>107</v>
      </c>
      <c r="F119" s="117" t="s">
        <v>108</v>
      </c>
      <c r="G119" s="32">
        <v>32.4</v>
      </c>
      <c r="H119" s="33">
        <v>28181818.18181818</v>
      </c>
      <c r="I119" s="36">
        <v>31000000</v>
      </c>
      <c r="J119" s="35">
        <v>913090909.090909</v>
      </c>
      <c r="K119" s="35">
        <v>1004400000</v>
      </c>
    </row>
    <row r="120" spans="1:11" ht="15.75" x14ac:dyDescent="0.25">
      <c r="A120" s="112">
        <v>119</v>
      </c>
      <c r="B120" s="113" t="s">
        <v>241</v>
      </c>
      <c r="C120" s="115" t="s">
        <v>100</v>
      </c>
      <c r="D120" s="113" t="s">
        <v>94</v>
      </c>
      <c r="E120" s="113" t="s">
        <v>107</v>
      </c>
      <c r="F120" s="112" t="s">
        <v>108</v>
      </c>
      <c r="G120" s="32">
        <v>57</v>
      </c>
      <c r="H120" s="33">
        <v>32909090.909090906</v>
      </c>
      <c r="I120" s="36">
        <v>36200000</v>
      </c>
      <c r="J120" s="35">
        <v>1875818181.8181818</v>
      </c>
      <c r="K120" s="35">
        <v>2063400000</v>
      </c>
    </row>
    <row r="121" spans="1:11" ht="15.75" x14ac:dyDescent="0.25">
      <c r="A121" s="112">
        <v>120</v>
      </c>
      <c r="B121" s="113" t="s">
        <v>242</v>
      </c>
      <c r="C121" s="116" t="s">
        <v>100</v>
      </c>
      <c r="D121" s="114" t="s">
        <v>68</v>
      </c>
      <c r="E121" s="114" t="s">
        <v>107</v>
      </c>
      <c r="F121" s="117" t="s">
        <v>105</v>
      </c>
      <c r="G121" s="32">
        <v>32.4</v>
      </c>
      <c r="H121" s="33">
        <v>25909090.909090906</v>
      </c>
      <c r="I121" s="36">
        <v>28500000</v>
      </c>
      <c r="J121" s="35">
        <v>839454545.45454538</v>
      </c>
      <c r="K121" s="35">
        <v>923400000</v>
      </c>
    </row>
    <row r="122" spans="1:11" ht="15.75" x14ac:dyDescent="0.25">
      <c r="A122" s="112">
        <v>121</v>
      </c>
      <c r="B122" s="113" t="s">
        <v>243</v>
      </c>
      <c r="C122" s="116" t="s">
        <v>100</v>
      </c>
      <c r="D122" s="114" t="s">
        <v>95</v>
      </c>
      <c r="E122" s="114" t="s">
        <v>107</v>
      </c>
      <c r="F122" s="117" t="s">
        <v>105</v>
      </c>
      <c r="G122" s="32">
        <v>32.4</v>
      </c>
      <c r="H122" s="33">
        <v>25909090.909090906</v>
      </c>
      <c r="I122" s="34">
        <v>28500000</v>
      </c>
      <c r="J122" s="35">
        <v>839454545.45454538</v>
      </c>
      <c r="K122" s="35">
        <v>923400000</v>
      </c>
    </row>
    <row r="123" spans="1:11" ht="15.75" x14ac:dyDescent="0.25">
      <c r="A123" s="112">
        <v>122</v>
      </c>
      <c r="B123" s="113" t="s">
        <v>244</v>
      </c>
      <c r="C123" s="116" t="s">
        <v>100</v>
      </c>
      <c r="D123" s="114" t="s">
        <v>96</v>
      </c>
      <c r="E123" s="114" t="s">
        <v>107</v>
      </c>
      <c r="F123" s="117" t="s">
        <v>105</v>
      </c>
      <c r="G123" s="32">
        <v>32.4</v>
      </c>
      <c r="H123" s="33">
        <v>25909090.909090906</v>
      </c>
      <c r="I123" s="34">
        <v>28500000</v>
      </c>
      <c r="J123" s="35">
        <v>839454545.45454538</v>
      </c>
      <c r="K123" s="35">
        <v>923400000</v>
      </c>
    </row>
    <row r="124" spans="1:11" ht="15.75" x14ac:dyDescent="0.25">
      <c r="A124" s="112">
        <v>123</v>
      </c>
      <c r="B124" s="113" t="s">
        <v>245</v>
      </c>
      <c r="C124" s="116" t="s">
        <v>100</v>
      </c>
      <c r="D124" s="114" t="s">
        <v>97</v>
      </c>
      <c r="E124" s="114" t="s">
        <v>107</v>
      </c>
      <c r="F124" s="117" t="s">
        <v>105</v>
      </c>
      <c r="G124" s="32">
        <v>32.4</v>
      </c>
      <c r="H124" s="33">
        <v>25909090.909090906</v>
      </c>
      <c r="I124" s="34">
        <v>28500000</v>
      </c>
      <c r="J124" s="35">
        <v>839454545.45454538</v>
      </c>
      <c r="K124" s="35">
        <v>923400000</v>
      </c>
    </row>
    <row r="125" spans="1:11" ht="15.75" x14ac:dyDescent="0.25">
      <c r="A125" s="112">
        <v>124</v>
      </c>
      <c r="B125" s="113" t="s">
        <v>246</v>
      </c>
      <c r="C125" s="116" t="s">
        <v>100</v>
      </c>
      <c r="D125" s="114" t="s">
        <v>99</v>
      </c>
      <c r="E125" s="114" t="s">
        <v>107</v>
      </c>
      <c r="F125" s="117" t="s">
        <v>105</v>
      </c>
      <c r="G125" s="32">
        <v>32.4</v>
      </c>
      <c r="H125" s="33">
        <v>25909090.909090906</v>
      </c>
      <c r="I125" s="34">
        <v>28500000</v>
      </c>
      <c r="J125" s="35">
        <v>839454545.45454538</v>
      </c>
      <c r="K125" s="35">
        <v>923400000</v>
      </c>
    </row>
    <row r="126" spans="1:11" ht="15.75" x14ac:dyDescent="0.25">
      <c r="A126" s="112">
        <v>125</v>
      </c>
      <c r="B126" s="113" t="s">
        <v>247</v>
      </c>
      <c r="C126" s="116" t="s">
        <v>100</v>
      </c>
      <c r="D126" s="114" t="s">
        <v>125</v>
      </c>
      <c r="E126" s="114" t="s">
        <v>107</v>
      </c>
      <c r="F126" s="117" t="s">
        <v>105</v>
      </c>
      <c r="G126" s="32">
        <v>32.4</v>
      </c>
      <c r="H126" s="33">
        <v>25909090.909090906</v>
      </c>
      <c r="I126" s="34">
        <v>28500000</v>
      </c>
      <c r="J126" s="35">
        <v>839454545.45454538</v>
      </c>
      <c r="K126" s="35">
        <v>923400000</v>
      </c>
    </row>
    <row r="127" spans="1:11" ht="15.75" x14ac:dyDescent="0.25">
      <c r="A127" s="112">
        <v>126</v>
      </c>
      <c r="B127" s="113" t="s">
        <v>248</v>
      </c>
      <c r="C127" s="116" t="s">
        <v>100</v>
      </c>
      <c r="D127" s="114" t="s">
        <v>126</v>
      </c>
      <c r="E127" s="114" t="s">
        <v>107</v>
      </c>
      <c r="F127" s="117" t="s">
        <v>105</v>
      </c>
      <c r="G127" s="32">
        <v>32.4</v>
      </c>
      <c r="H127" s="33">
        <v>25909090.909090906</v>
      </c>
      <c r="I127" s="34">
        <v>28500000</v>
      </c>
      <c r="J127" s="35">
        <v>839454545.45454538</v>
      </c>
      <c r="K127" s="35">
        <v>923400000</v>
      </c>
    </row>
    <row r="128" spans="1:11" ht="15.75" x14ac:dyDescent="0.25">
      <c r="A128" s="112">
        <v>127</v>
      </c>
      <c r="B128" s="113" t="s">
        <v>249</v>
      </c>
      <c r="C128" s="116" t="s">
        <v>100</v>
      </c>
      <c r="D128" s="114" t="s">
        <v>127</v>
      </c>
      <c r="E128" s="114" t="s">
        <v>107</v>
      </c>
      <c r="F128" s="117" t="s">
        <v>105</v>
      </c>
      <c r="G128" s="32">
        <v>32.4</v>
      </c>
      <c r="H128" s="33">
        <v>25909090.909090906</v>
      </c>
      <c r="I128" s="34">
        <v>28500000</v>
      </c>
      <c r="J128" s="35">
        <v>839454545.45454538</v>
      </c>
      <c r="K128" s="35">
        <v>923400000</v>
      </c>
    </row>
    <row r="129" spans="1:11" ht="15.75" x14ac:dyDescent="0.25">
      <c r="A129" s="112">
        <v>128</v>
      </c>
      <c r="B129" s="113" t="s">
        <v>250</v>
      </c>
      <c r="C129" s="116" t="s">
        <v>100</v>
      </c>
      <c r="D129" s="114" t="s">
        <v>100</v>
      </c>
      <c r="E129" s="114" t="s">
        <v>107</v>
      </c>
      <c r="F129" s="117" t="s">
        <v>105</v>
      </c>
      <c r="G129" s="32">
        <v>32.4</v>
      </c>
      <c r="H129" s="33">
        <v>25909090.909090906</v>
      </c>
      <c r="I129" s="34">
        <v>28500000</v>
      </c>
      <c r="J129" s="35">
        <v>839454545.45454538</v>
      </c>
      <c r="K129" s="35">
        <v>923400000</v>
      </c>
    </row>
    <row r="130" spans="1:11" ht="15.75" x14ac:dyDescent="0.25">
      <c r="A130" s="112">
        <v>129</v>
      </c>
      <c r="B130" s="113" t="s">
        <v>251</v>
      </c>
      <c r="C130" s="116" t="s">
        <v>100</v>
      </c>
      <c r="D130" s="114" t="s">
        <v>130</v>
      </c>
      <c r="E130" s="114" t="s">
        <v>107</v>
      </c>
      <c r="F130" s="117" t="s">
        <v>105</v>
      </c>
      <c r="G130" s="32">
        <v>32.4</v>
      </c>
      <c r="H130" s="33">
        <v>25909090.909090906</v>
      </c>
      <c r="I130" s="34">
        <v>28500000</v>
      </c>
      <c r="J130" s="35">
        <v>839454545.45454538</v>
      </c>
      <c r="K130" s="35">
        <v>923400000</v>
      </c>
    </row>
    <row r="131" spans="1:11" ht="15.75" x14ac:dyDescent="0.25">
      <c r="A131" s="112">
        <v>130</v>
      </c>
      <c r="B131" s="113" t="s">
        <v>252</v>
      </c>
      <c r="C131" s="116" t="s">
        <v>100</v>
      </c>
      <c r="D131" s="114" t="s">
        <v>131</v>
      </c>
      <c r="E131" s="114" t="s">
        <v>107</v>
      </c>
      <c r="F131" s="117" t="s">
        <v>105</v>
      </c>
      <c r="G131" s="32">
        <v>32.4</v>
      </c>
      <c r="H131" s="33">
        <v>25909090.909090906</v>
      </c>
      <c r="I131" s="34">
        <v>28500000</v>
      </c>
      <c r="J131" s="35">
        <v>839454545.45454538</v>
      </c>
      <c r="K131" s="35">
        <v>923400000</v>
      </c>
    </row>
    <row r="132" spans="1:11" ht="15.75" x14ac:dyDescent="0.25">
      <c r="A132" s="112">
        <v>131</v>
      </c>
      <c r="B132" s="113" t="s">
        <v>253</v>
      </c>
      <c r="C132" s="116" t="s">
        <v>100</v>
      </c>
      <c r="D132" s="114" t="s">
        <v>132</v>
      </c>
      <c r="E132" s="114" t="s">
        <v>107</v>
      </c>
      <c r="F132" s="117" t="s">
        <v>105</v>
      </c>
      <c r="G132" s="74">
        <v>32.4</v>
      </c>
      <c r="H132" s="75">
        <v>25909090.909090906</v>
      </c>
      <c r="I132" s="75">
        <v>28500000</v>
      </c>
      <c r="J132" s="76">
        <v>839454545.45454538</v>
      </c>
      <c r="K132" s="76">
        <v>923400000</v>
      </c>
    </row>
    <row r="133" spans="1:11" ht="15.75" x14ac:dyDescent="0.25">
      <c r="A133" s="112">
        <v>132</v>
      </c>
      <c r="B133" s="113" t="s">
        <v>254</v>
      </c>
      <c r="C133" s="116" t="s">
        <v>100</v>
      </c>
      <c r="D133" s="114" t="s">
        <v>166</v>
      </c>
      <c r="E133" s="114" t="s">
        <v>107</v>
      </c>
      <c r="F133" s="117" t="s">
        <v>105</v>
      </c>
      <c r="G133" s="74">
        <v>32.4</v>
      </c>
      <c r="H133" s="75">
        <v>25909090.909090906</v>
      </c>
      <c r="I133" s="75">
        <v>28500000</v>
      </c>
      <c r="J133" s="76">
        <v>839454545.45454538</v>
      </c>
      <c r="K133" s="76">
        <v>923400000</v>
      </c>
    </row>
    <row r="134" spans="1:11" ht="15.75" x14ac:dyDescent="0.25">
      <c r="A134" s="112">
        <v>133</v>
      </c>
      <c r="B134" s="113" t="s">
        <v>255</v>
      </c>
      <c r="C134" s="116" t="s">
        <v>100</v>
      </c>
      <c r="D134" s="114" t="s">
        <v>167</v>
      </c>
      <c r="E134" s="114" t="s">
        <v>107</v>
      </c>
      <c r="F134" s="117" t="s">
        <v>105</v>
      </c>
      <c r="G134" s="74">
        <v>32.4</v>
      </c>
      <c r="H134" s="75">
        <v>25909090.909090906</v>
      </c>
      <c r="I134" s="75">
        <v>28500000</v>
      </c>
      <c r="J134" s="76">
        <v>839454545.45454538</v>
      </c>
      <c r="K134" s="76">
        <v>923400000</v>
      </c>
    </row>
    <row r="135" spans="1:11" ht="15.75" x14ac:dyDescent="0.25">
      <c r="A135" s="112">
        <v>134</v>
      </c>
      <c r="B135" s="113" t="s">
        <v>256</v>
      </c>
      <c r="C135" s="116" t="s">
        <v>100</v>
      </c>
      <c r="D135" s="114" t="s">
        <v>101</v>
      </c>
      <c r="E135" s="114" t="s">
        <v>107</v>
      </c>
      <c r="F135" s="117" t="s">
        <v>105</v>
      </c>
      <c r="G135" s="74">
        <v>32.4</v>
      </c>
      <c r="H135" s="75">
        <v>25909090.909090906</v>
      </c>
      <c r="I135" s="75">
        <v>28500000</v>
      </c>
      <c r="J135" s="76">
        <v>839454545.45454538</v>
      </c>
      <c r="K135" s="76">
        <v>923400000</v>
      </c>
    </row>
    <row r="136" spans="1:11" ht="15.75" x14ac:dyDescent="0.25">
      <c r="A136" s="112">
        <v>135</v>
      </c>
      <c r="B136" s="113" t="s">
        <v>257</v>
      </c>
      <c r="C136" s="116" t="s">
        <v>100</v>
      </c>
      <c r="D136" s="114" t="s">
        <v>103</v>
      </c>
      <c r="E136" s="114" t="s">
        <v>107</v>
      </c>
      <c r="F136" s="117" t="s">
        <v>105</v>
      </c>
      <c r="G136" s="74">
        <v>32.4</v>
      </c>
      <c r="H136" s="75">
        <v>25909090.909090906</v>
      </c>
      <c r="I136" s="75">
        <v>28500000</v>
      </c>
      <c r="J136" s="76">
        <v>839454545.45454538</v>
      </c>
      <c r="K136" s="76">
        <v>923400000</v>
      </c>
    </row>
    <row r="137" spans="1:11" ht="15.75" x14ac:dyDescent="0.25">
      <c r="A137" s="112">
        <v>136</v>
      </c>
      <c r="B137" s="113" t="s">
        <v>258</v>
      </c>
      <c r="C137" s="116" t="s">
        <v>100</v>
      </c>
      <c r="D137" s="114" t="s">
        <v>104</v>
      </c>
      <c r="E137" s="114" t="s">
        <v>107</v>
      </c>
      <c r="F137" s="117" t="s">
        <v>105</v>
      </c>
      <c r="G137" s="74">
        <v>32.4</v>
      </c>
      <c r="H137" s="75">
        <v>25909090.909090906</v>
      </c>
      <c r="I137" s="75">
        <v>28500000</v>
      </c>
      <c r="J137" s="76">
        <v>839454545.45454538</v>
      </c>
      <c r="K137" s="76">
        <v>923400000</v>
      </c>
    </row>
    <row r="138" spans="1:11" ht="15.75" x14ac:dyDescent="0.25">
      <c r="A138" s="112">
        <v>137</v>
      </c>
      <c r="B138" s="113" t="s">
        <v>259</v>
      </c>
      <c r="C138" s="116" t="s">
        <v>100</v>
      </c>
      <c r="D138" s="114" t="s">
        <v>134</v>
      </c>
      <c r="E138" s="114" t="s">
        <v>107</v>
      </c>
      <c r="F138" s="117" t="s">
        <v>105</v>
      </c>
      <c r="G138" s="74">
        <v>32.4</v>
      </c>
      <c r="H138" s="75">
        <v>25909090.909090906</v>
      </c>
      <c r="I138" s="75">
        <v>28500000</v>
      </c>
      <c r="J138" s="76">
        <v>839454545.45454538</v>
      </c>
      <c r="K138" s="76">
        <v>923400000</v>
      </c>
    </row>
    <row r="139" spans="1:11" ht="15.75" x14ac:dyDescent="0.25">
      <c r="A139" s="112">
        <v>138</v>
      </c>
      <c r="B139" s="113" t="s">
        <v>260</v>
      </c>
      <c r="C139" s="116" t="s">
        <v>100</v>
      </c>
      <c r="D139" s="114" t="s">
        <v>136</v>
      </c>
      <c r="E139" s="114" t="s">
        <v>107</v>
      </c>
      <c r="F139" s="117" t="s">
        <v>105</v>
      </c>
      <c r="G139" s="77">
        <v>32.4</v>
      </c>
      <c r="H139" s="78">
        <v>25909090.909090906</v>
      </c>
      <c r="I139" s="78">
        <v>28500000</v>
      </c>
      <c r="J139" s="79">
        <v>839454545.45454538</v>
      </c>
      <c r="K139" s="79">
        <v>923400000</v>
      </c>
    </row>
    <row r="140" spans="1:11" ht="15.75" x14ac:dyDescent="0.25">
      <c r="A140" s="112">
        <v>139</v>
      </c>
      <c r="B140" s="113" t="s">
        <v>261</v>
      </c>
      <c r="C140" s="116" t="s">
        <v>100</v>
      </c>
      <c r="D140" s="114" t="s">
        <v>138</v>
      </c>
      <c r="E140" s="114" t="s">
        <v>107</v>
      </c>
      <c r="F140" s="117" t="s">
        <v>108</v>
      </c>
      <c r="G140" s="77">
        <v>32.4</v>
      </c>
      <c r="H140" s="78">
        <v>28181818.18181818</v>
      </c>
      <c r="I140" s="78">
        <v>31000000</v>
      </c>
      <c r="J140" s="79">
        <v>913090909.090909</v>
      </c>
      <c r="K140" s="79">
        <v>1004400000</v>
      </c>
    </row>
    <row r="141" spans="1:11" ht="15.75" x14ac:dyDescent="0.25">
      <c r="A141" s="112">
        <v>140</v>
      </c>
      <c r="B141" s="113" t="s">
        <v>262</v>
      </c>
      <c r="C141" s="116" t="s">
        <v>100</v>
      </c>
      <c r="D141" s="114" t="s">
        <v>140</v>
      </c>
      <c r="E141" s="114" t="s">
        <v>107</v>
      </c>
      <c r="F141" s="117" t="s">
        <v>108</v>
      </c>
      <c r="G141" s="74">
        <v>32.4</v>
      </c>
      <c r="H141" s="75">
        <v>28181818.18181818</v>
      </c>
      <c r="I141" s="75">
        <v>31000000</v>
      </c>
      <c r="J141" s="76">
        <v>913090909.090909</v>
      </c>
      <c r="K141" s="76">
        <v>1004400000</v>
      </c>
    </row>
    <row r="142" spans="1:11" ht="15.75" x14ac:dyDescent="0.25">
      <c r="A142" s="112">
        <v>141</v>
      </c>
      <c r="B142" s="113" t="s">
        <v>263</v>
      </c>
      <c r="C142" s="116" t="s">
        <v>100</v>
      </c>
      <c r="D142" s="114" t="s">
        <v>148</v>
      </c>
      <c r="E142" s="114" t="s">
        <v>107</v>
      </c>
      <c r="F142" s="117" t="s">
        <v>108</v>
      </c>
      <c r="G142" s="74">
        <v>32.4</v>
      </c>
      <c r="H142" s="75">
        <v>28181818.18181818</v>
      </c>
      <c r="I142" s="75">
        <v>31000000</v>
      </c>
      <c r="J142" s="76">
        <v>913090909.090909</v>
      </c>
      <c r="K142" s="76">
        <v>1004400000</v>
      </c>
    </row>
    <row r="143" spans="1:11" ht="15.75" x14ac:dyDescent="0.25">
      <c r="A143" s="112">
        <v>142</v>
      </c>
      <c r="B143" s="113" t="s">
        <v>264</v>
      </c>
      <c r="C143" s="116" t="s">
        <v>100</v>
      </c>
      <c r="D143" s="114" t="s">
        <v>150</v>
      </c>
      <c r="E143" s="114" t="s">
        <v>107</v>
      </c>
      <c r="F143" s="117" t="s">
        <v>108</v>
      </c>
      <c r="G143" s="74">
        <v>32.4</v>
      </c>
      <c r="H143" s="75">
        <v>28181818.18181818</v>
      </c>
      <c r="I143" s="75">
        <v>31000000</v>
      </c>
      <c r="J143" s="76">
        <v>913090909.090909</v>
      </c>
      <c r="K143" s="76">
        <v>1004400000</v>
      </c>
    </row>
    <row r="144" spans="1:11" ht="15.75" x14ac:dyDescent="0.25">
      <c r="A144" s="112">
        <v>143</v>
      </c>
      <c r="B144" s="113" t="s">
        <v>265</v>
      </c>
      <c r="C144" s="116" t="s">
        <v>100</v>
      </c>
      <c r="D144" s="114" t="s">
        <v>152</v>
      </c>
      <c r="E144" s="114" t="s">
        <v>107</v>
      </c>
      <c r="F144" s="117" t="s">
        <v>108</v>
      </c>
      <c r="G144" s="74">
        <v>32.4</v>
      </c>
      <c r="H144" s="75">
        <v>28181818.18181818</v>
      </c>
      <c r="I144" s="75">
        <v>31000000</v>
      </c>
      <c r="J144" s="76">
        <v>913090909.090909</v>
      </c>
      <c r="K144" s="76">
        <v>1004400000</v>
      </c>
    </row>
    <row r="145" spans="1:11" ht="15.75" x14ac:dyDescent="0.25">
      <c r="A145" s="112">
        <v>144</v>
      </c>
      <c r="B145" s="113" t="s">
        <v>266</v>
      </c>
      <c r="C145" s="116" t="s">
        <v>100</v>
      </c>
      <c r="D145" s="114" t="s">
        <v>154</v>
      </c>
      <c r="E145" s="114" t="s">
        <v>107</v>
      </c>
      <c r="F145" s="117" t="s">
        <v>108</v>
      </c>
      <c r="G145" s="74">
        <v>32.4</v>
      </c>
      <c r="H145" s="75">
        <v>28181818.18181818</v>
      </c>
      <c r="I145" s="75">
        <v>31000000</v>
      </c>
      <c r="J145" s="76">
        <v>913090909.090909</v>
      </c>
      <c r="K145" s="76">
        <v>1004400000</v>
      </c>
    </row>
    <row r="146" spans="1:11" ht="15.75" x14ac:dyDescent="0.25">
      <c r="A146" s="112">
        <v>145</v>
      </c>
      <c r="B146" s="113" t="s">
        <v>172</v>
      </c>
      <c r="C146" s="115" t="s">
        <v>101</v>
      </c>
      <c r="D146" s="113" t="s">
        <v>69</v>
      </c>
      <c r="E146" s="113" t="s">
        <v>107</v>
      </c>
      <c r="F146" s="112" t="s">
        <v>108</v>
      </c>
      <c r="G146" s="74">
        <v>32.4</v>
      </c>
      <c r="H146" s="75">
        <v>32909090.909090906</v>
      </c>
      <c r="I146" s="75">
        <v>36200000</v>
      </c>
      <c r="J146" s="76">
        <v>1066254545.4545454</v>
      </c>
      <c r="K146" s="76">
        <v>1172880000</v>
      </c>
    </row>
    <row r="147" spans="1:11" ht="15.75" x14ac:dyDescent="0.25">
      <c r="A147" s="112">
        <v>146</v>
      </c>
      <c r="B147" s="113" t="s">
        <v>173</v>
      </c>
      <c r="C147" s="116" t="s">
        <v>101</v>
      </c>
      <c r="D147" s="114" t="s">
        <v>73</v>
      </c>
      <c r="E147" s="114" t="s">
        <v>107</v>
      </c>
      <c r="F147" s="117" t="s">
        <v>108</v>
      </c>
      <c r="G147" s="74">
        <v>32.4</v>
      </c>
      <c r="H147" s="75">
        <v>28181818.18181818</v>
      </c>
      <c r="I147" s="75">
        <v>31000000</v>
      </c>
      <c r="J147" s="76">
        <v>913090909.090909</v>
      </c>
      <c r="K147" s="76">
        <v>1004400000</v>
      </c>
    </row>
    <row r="148" spans="1:11" ht="15.75" x14ac:dyDescent="0.25">
      <c r="A148" s="112">
        <v>147</v>
      </c>
      <c r="B148" s="113" t="s">
        <v>174</v>
      </c>
      <c r="C148" s="116" t="s">
        <v>101</v>
      </c>
      <c r="D148" s="114" t="s">
        <v>75</v>
      </c>
      <c r="E148" s="114" t="s">
        <v>107</v>
      </c>
      <c r="F148" s="117" t="s">
        <v>108</v>
      </c>
      <c r="G148" s="74">
        <v>32.4</v>
      </c>
      <c r="H148" s="75">
        <v>28181818.18181818</v>
      </c>
      <c r="I148" s="75">
        <v>31000000</v>
      </c>
      <c r="J148" s="76">
        <v>913090909.090909</v>
      </c>
      <c r="K148" s="76">
        <v>1004400000</v>
      </c>
    </row>
    <row r="149" spans="1:11" ht="15.75" x14ac:dyDescent="0.25">
      <c r="A149" s="112">
        <v>148</v>
      </c>
      <c r="B149" s="113" t="s">
        <v>175</v>
      </c>
      <c r="C149" s="116" t="s">
        <v>101</v>
      </c>
      <c r="D149" s="114" t="s">
        <v>77</v>
      </c>
      <c r="E149" s="114" t="s">
        <v>107</v>
      </c>
      <c r="F149" s="117" t="s">
        <v>108</v>
      </c>
      <c r="G149" s="74">
        <v>32.4</v>
      </c>
      <c r="H149" s="75">
        <v>28181818.18181818</v>
      </c>
      <c r="I149" s="75">
        <v>31000000</v>
      </c>
      <c r="J149" s="76">
        <v>913090909.090909</v>
      </c>
      <c r="K149" s="76">
        <v>1004400000</v>
      </c>
    </row>
    <row r="150" spans="1:11" ht="15.75" x14ac:dyDescent="0.25">
      <c r="A150" s="112">
        <v>149</v>
      </c>
      <c r="B150" s="113" t="s">
        <v>176</v>
      </c>
      <c r="C150" s="116" t="s">
        <v>101</v>
      </c>
      <c r="D150" s="114" t="s">
        <v>79</v>
      </c>
      <c r="E150" s="114" t="s">
        <v>107</v>
      </c>
      <c r="F150" s="117" t="s">
        <v>108</v>
      </c>
      <c r="G150" s="74">
        <v>32.4</v>
      </c>
      <c r="H150" s="75">
        <v>28181818.18181818</v>
      </c>
      <c r="I150" s="75">
        <v>31000000</v>
      </c>
      <c r="J150" s="76">
        <v>913090909.090909</v>
      </c>
      <c r="K150" s="76">
        <v>1004400000</v>
      </c>
    </row>
    <row r="151" spans="1:11" ht="15.75" x14ac:dyDescent="0.25">
      <c r="A151" s="112">
        <v>150</v>
      </c>
      <c r="B151" s="113" t="s">
        <v>177</v>
      </c>
      <c r="C151" s="116" t="s">
        <v>101</v>
      </c>
      <c r="D151" s="114" t="s">
        <v>80</v>
      </c>
      <c r="E151" s="114" t="s">
        <v>107</v>
      </c>
      <c r="F151" s="117" t="s">
        <v>108</v>
      </c>
      <c r="G151" s="74">
        <v>32.4</v>
      </c>
      <c r="H151" s="75">
        <v>28181818.18181818</v>
      </c>
      <c r="I151" s="75">
        <v>31000000</v>
      </c>
      <c r="J151" s="76">
        <v>913090909.090909</v>
      </c>
      <c r="K151" s="76">
        <v>1004400000</v>
      </c>
    </row>
    <row r="152" spans="1:11" ht="15.75" x14ac:dyDescent="0.25">
      <c r="A152" s="112">
        <v>151</v>
      </c>
      <c r="B152" s="113" t="s">
        <v>178</v>
      </c>
      <c r="C152" s="116" t="s">
        <v>101</v>
      </c>
      <c r="D152" s="114" t="s">
        <v>81</v>
      </c>
      <c r="E152" s="114" t="s">
        <v>107</v>
      </c>
      <c r="F152" s="117" t="s">
        <v>108</v>
      </c>
      <c r="G152" s="74">
        <v>32.4</v>
      </c>
      <c r="H152" s="75">
        <v>28181818.18181818</v>
      </c>
      <c r="I152" s="75">
        <v>31000000</v>
      </c>
      <c r="J152" s="76">
        <v>913090909.090909</v>
      </c>
      <c r="K152" s="76">
        <v>1004400000</v>
      </c>
    </row>
    <row r="153" spans="1:11" ht="15.75" x14ac:dyDescent="0.25">
      <c r="A153" s="112">
        <v>152</v>
      </c>
      <c r="B153" s="113" t="s">
        <v>179</v>
      </c>
      <c r="C153" s="116" t="s">
        <v>101</v>
      </c>
      <c r="D153" s="114" t="s">
        <v>83</v>
      </c>
      <c r="E153" s="114" t="s">
        <v>107</v>
      </c>
      <c r="F153" s="117" t="s">
        <v>108</v>
      </c>
      <c r="G153" s="74">
        <v>32.4</v>
      </c>
      <c r="H153" s="75">
        <v>28181818.18181818</v>
      </c>
      <c r="I153" s="75">
        <v>31000000</v>
      </c>
      <c r="J153" s="76">
        <v>913090909.090909</v>
      </c>
      <c r="K153" s="76">
        <v>1004400000</v>
      </c>
    </row>
    <row r="154" spans="1:11" ht="15.75" x14ac:dyDescent="0.25">
      <c r="A154" s="112">
        <v>153</v>
      </c>
      <c r="B154" s="113" t="s">
        <v>180</v>
      </c>
      <c r="C154" s="116" t="s">
        <v>101</v>
      </c>
      <c r="D154" s="114" t="s">
        <v>84</v>
      </c>
      <c r="E154" s="114" t="s">
        <v>107</v>
      </c>
      <c r="F154" s="117" t="s">
        <v>108</v>
      </c>
      <c r="G154" s="74">
        <v>32.4</v>
      </c>
      <c r="H154" s="75">
        <v>28181818.18181818</v>
      </c>
      <c r="I154" s="75">
        <v>31000000</v>
      </c>
      <c r="J154" s="76">
        <v>913090909.090909</v>
      </c>
      <c r="K154" s="76">
        <v>1004400000</v>
      </c>
    </row>
    <row r="155" spans="1:11" ht="15.75" x14ac:dyDescent="0.25">
      <c r="A155" s="112">
        <v>154</v>
      </c>
      <c r="B155" s="113" t="s">
        <v>181</v>
      </c>
      <c r="C155" s="116" t="s">
        <v>101</v>
      </c>
      <c r="D155" s="114" t="s">
        <v>86</v>
      </c>
      <c r="E155" s="114" t="s">
        <v>107</v>
      </c>
      <c r="F155" s="117" t="s">
        <v>108</v>
      </c>
      <c r="G155" s="74">
        <v>32.4</v>
      </c>
      <c r="H155" s="75">
        <v>28181818.18181818</v>
      </c>
      <c r="I155" s="75">
        <v>31000000</v>
      </c>
      <c r="J155" s="76">
        <v>913090909.090909</v>
      </c>
      <c r="K155" s="76">
        <v>1004400000</v>
      </c>
    </row>
    <row r="156" spans="1:11" ht="15.75" x14ac:dyDescent="0.25">
      <c r="A156" s="112">
        <v>155</v>
      </c>
      <c r="B156" s="113" t="s">
        <v>182</v>
      </c>
      <c r="C156" s="116" t="s">
        <v>101</v>
      </c>
      <c r="D156" s="114" t="s">
        <v>96</v>
      </c>
      <c r="E156" s="114" t="s">
        <v>107</v>
      </c>
      <c r="F156" s="117" t="s">
        <v>105</v>
      </c>
      <c r="G156" s="74">
        <v>32.4</v>
      </c>
      <c r="H156" s="75">
        <v>25909090.909090906</v>
      </c>
      <c r="I156" s="75">
        <v>28500000</v>
      </c>
      <c r="J156" s="76">
        <v>839454545.45454538</v>
      </c>
      <c r="K156" s="76">
        <v>923400000</v>
      </c>
    </row>
    <row r="157" spans="1:11" ht="15.75" x14ac:dyDescent="0.25">
      <c r="A157" s="112">
        <v>156</v>
      </c>
      <c r="B157" s="113" t="s">
        <v>183</v>
      </c>
      <c r="C157" s="116" t="s">
        <v>101</v>
      </c>
      <c r="D157" s="114" t="s">
        <v>97</v>
      </c>
      <c r="E157" s="114" t="s">
        <v>107</v>
      </c>
      <c r="F157" s="117" t="s">
        <v>105</v>
      </c>
      <c r="G157" s="74">
        <v>32.4</v>
      </c>
      <c r="H157" s="75">
        <v>25909090.909090906</v>
      </c>
      <c r="I157" s="75">
        <v>28500000</v>
      </c>
      <c r="J157" s="76">
        <v>839454545.45454538</v>
      </c>
      <c r="K157" s="76">
        <v>923400000</v>
      </c>
    </row>
    <row r="158" spans="1:11" ht="15.75" x14ac:dyDescent="0.25">
      <c r="A158" s="112">
        <v>157</v>
      </c>
      <c r="B158" s="113" t="s">
        <v>184</v>
      </c>
      <c r="C158" s="116" t="s">
        <v>101</v>
      </c>
      <c r="D158" s="114" t="s">
        <v>99</v>
      </c>
      <c r="E158" s="114" t="s">
        <v>107</v>
      </c>
      <c r="F158" s="117" t="s">
        <v>105</v>
      </c>
      <c r="G158" s="74">
        <v>32.4</v>
      </c>
      <c r="H158" s="75">
        <v>25909090.909090906</v>
      </c>
      <c r="I158" s="75">
        <v>28500000</v>
      </c>
      <c r="J158" s="76">
        <v>839454545.45454538</v>
      </c>
      <c r="K158" s="76">
        <v>923400000</v>
      </c>
    </row>
    <row r="159" spans="1:11" ht="15.75" x14ac:dyDescent="0.25">
      <c r="A159" s="112">
        <v>158</v>
      </c>
      <c r="B159" s="113" t="s">
        <v>185</v>
      </c>
      <c r="C159" s="116" t="s">
        <v>101</v>
      </c>
      <c r="D159" s="114" t="s">
        <v>125</v>
      </c>
      <c r="E159" s="114" t="s">
        <v>107</v>
      </c>
      <c r="F159" s="117" t="s">
        <v>105</v>
      </c>
      <c r="G159" s="74">
        <v>32.4</v>
      </c>
      <c r="H159" s="75">
        <v>25909090.909090906</v>
      </c>
      <c r="I159" s="75">
        <v>28500000</v>
      </c>
      <c r="J159" s="76">
        <v>839454545.45454538</v>
      </c>
      <c r="K159" s="76">
        <v>923400000</v>
      </c>
    </row>
    <row r="160" spans="1:11" ht="15.75" x14ac:dyDescent="0.25">
      <c r="A160" s="112">
        <v>159</v>
      </c>
      <c r="B160" s="113" t="s">
        <v>186</v>
      </c>
      <c r="C160" s="116" t="s">
        <v>101</v>
      </c>
      <c r="D160" s="114" t="s">
        <v>126</v>
      </c>
      <c r="E160" s="114" t="s">
        <v>107</v>
      </c>
      <c r="F160" s="117" t="s">
        <v>105</v>
      </c>
      <c r="G160" s="74">
        <v>32.4</v>
      </c>
      <c r="H160" s="75">
        <v>25909090.909090906</v>
      </c>
      <c r="I160" s="75">
        <v>28500000</v>
      </c>
      <c r="J160" s="76">
        <v>839454545.45454538</v>
      </c>
      <c r="K160" s="76">
        <v>923400000</v>
      </c>
    </row>
    <row r="161" spans="1:11" ht="15.75" x14ac:dyDescent="0.25">
      <c r="A161" s="112">
        <v>160</v>
      </c>
      <c r="B161" s="113" t="s">
        <v>187</v>
      </c>
      <c r="C161" s="116" t="s">
        <v>101</v>
      </c>
      <c r="D161" s="114" t="s">
        <v>188</v>
      </c>
      <c r="E161" s="114" t="s">
        <v>107</v>
      </c>
      <c r="F161" s="117" t="s">
        <v>105</v>
      </c>
      <c r="G161" s="74">
        <v>32.4</v>
      </c>
      <c r="H161" s="75">
        <v>26818181.818181816</v>
      </c>
      <c r="I161" s="75">
        <v>29500000</v>
      </c>
      <c r="J161" s="76">
        <v>868909090.90909088</v>
      </c>
      <c r="K161" s="76">
        <v>955800000</v>
      </c>
    </row>
    <row r="162" spans="1:11" ht="15.75" x14ac:dyDescent="0.25">
      <c r="A162" s="112">
        <v>161</v>
      </c>
      <c r="B162" s="113" t="s">
        <v>189</v>
      </c>
      <c r="C162" s="116" t="s">
        <v>101</v>
      </c>
      <c r="D162" s="114" t="s">
        <v>127</v>
      </c>
      <c r="E162" s="114" t="s">
        <v>107</v>
      </c>
      <c r="F162" s="117" t="s">
        <v>105</v>
      </c>
      <c r="G162" s="74">
        <v>32.4</v>
      </c>
      <c r="H162" s="75">
        <v>25909090.909090906</v>
      </c>
      <c r="I162" s="75">
        <v>28500000</v>
      </c>
      <c r="J162" s="76">
        <v>839454545.45454538</v>
      </c>
      <c r="K162" s="76">
        <v>923400000</v>
      </c>
    </row>
    <row r="163" spans="1:11" ht="15.75" x14ac:dyDescent="0.25">
      <c r="A163" s="112">
        <v>162</v>
      </c>
      <c r="B163" s="113" t="s">
        <v>190</v>
      </c>
      <c r="C163" s="116" t="s">
        <v>101</v>
      </c>
      <c r="D163" s="114" t="s">
        <v>100</v>
      </c>
      <c r="E163" s="114" t="s">
        <v>107</v>
      </c>
      <c r="F163" s="117" t="s">
        <v>105</v>
      </c>
      <c r="G163" s="74">
        <v>32.4</v>
      </c>
      <c r="H163" s="75">
        <v>25909090.909090906</v>
      </c>
      <c r="I163" s="75">
        <v>28500000</v>
      </c>
      <c r="J163" s="76">
        <v>839454545.45454538</v>
      </c>
      <c r="K163" s="76">
        <v>923400000</v>
      </c>
    </row>
    <row r="164" spans="1:11" ht="15.75" x14ac:dyDescent="0.25">
      <c r="A164" s="112">
        <v>163</v>
      </c>
      <c r="B164" s="113" t="s">
        <v>191</v>
      </c>
      <c r="C164" s="116" t="s">
        <v>101</v>
      </c>
      <c r="D164" s="114" t="s">
        <v>130</v>
      </c>
      <c r="E164" s="114" t="s">
        <v>107</v>
      </c>
      <c r="F164" s="117" t="s">
        <v>105</v>
      </c>
      <c r="G164" s="74">
        <v>32.4</v>
      </c>
      <c r="H164" s="75">
        <v>25909090.909090906</v>
      </c>
      <c r="I164" s="75">
        <v>28500000</v>
      </c>
      <c r="J164" s="76">
        <v>839454545.45454538</v>
      </c>
      <c r="K164" s="76">
        <v>923400000</v>
      </c>
    </row>
    <row r="165" spans="1:11" ht="15.75" x14ac:dyDescent="0.25">
      <c r="A165" s="112">
        <v>164</v>
      </c>
      <c r="B165" s="113" t="s">
        <v>192</v>
      </c>
      <c r="C165" s="116" t="s">
        <v>101</v>
      </c>
      <c r="D165" s="114" t="s">
        <v>131</v>
      </c>
      <c r="E165" s="114" t="s">
        <v>107</v>
      </c>
      <c r="F165" s="117" t="s">
        <v>105</v>
      </c>
      <c r="G165" s="74">
        <v>32.4</v>
      </c>
      <c r="H165" s="75">
        <v>25909090.909090906</v>
      </c>
      <c r="I165" s="75">
        <v>28500000</v>
      </c>
      <c r="J165" s="76">
        <v>839454545.45454538</v>
      </c>
      <c r="K165" s="76">
        <v>923400000</v>
      </c>
    </row>
    <row r="166" spans="1:11" ht="15.75" x14ac:dyDescent="0.25">
      <c r="A166" s="112">
        <v>165</v>
      </c>
      <c r="B166" s="113" t="s">
        <v>193</v>
      </c>
      <c r="C166" s="116" t="s">
        <v>101</v>
      </c>
      <c r="D166" s="114" t="s">
        <v>132</v>
      </c>
      <c r="E166" s="114" t="s">
        <v>107</v>
      </c>
      <c r="F166" s="117" t="s">
        <v>105</v>
      </c>
      <c r="G166" s="74">
        <v>32.4</v>
      </c>
      <c r="H166" s="75">
        <v>25909090.909090906</v>
      </c>
      <c r="I166" s="75">
        <v>28500000</v>
      </c>
      <c r="J166" s="76">
        <v>839454545.45454538</v>
      </c>
      <c r="K166" s="76">
        <v>923400000</v>
      </c>
    </row>
    <row r="167" spans="1:11" ht="15.75" x14ac:dyDescent="0.25">
      <c r="A167" s="112">
        <v>166</v>
      </c>
      <c r="B167" s="113" t="s">
        <v>194</v>
      </c>
      <c r="C167" s="116" t="s">
        <v>101</v>
      </c>
      <c r="D167" s="114" t="s">
        <v>166</v>
      </c>
      <c r="E167" s="114" t="s">
        <v>107</v>
      </c>
      <c r="F167" s="117" t="s">
        <v>105</v>
      </c>
      <c r="G167" s="74">
        <v>32.4</v>
      </c>
      <c r="H167" s="75">
        <v>25909090.909090906</v>
      </c>
      <c r="I167" s="75">
        <v>28500000</v>
      </c>
      <c r="J167" s="76">
        <v>839454545.45454538</v>
      </c>
      <c r="K167" s="76">
        <v>923400000</v>
      </c>
    </row>
    <row r="168" spans="1:11" ht="15.75" x14ac:dyDescent="0.25">
      <c r="A168" s="112">
        <v>167</v>
      </c>
      <c r="B168" s="113" t="s">
        <v>195</v>
      </c>
      <c r="C168" s="116" t="s">
        <v>101</v>
      </c>
      <c r="D168" s="114" t="s">
        <v>167</v>
      </c>
      <c r="E168" s="114" t="s">
        <v>107</v>
      </c>
      <c r="F168" s="117" t="s">
        <v>105</v>
      </c>
      <c r="G168" s="74">
        <v>32.4</v>
      </c>
      <c r="H168" s="75">
        <v>25909090.909090906</v>
      </c>
      <c r="I168" s="75">
        <v>28500000</v>
      </c>
      <c r="J168" s="76">
        <v>839454545.45454538</v>
      </c>
      <c r="K168" s="76">
        <v>923400000</v>
      </c>
    </row>
    <row r="169" spans="1:11" ht="15.75" x14ac:dyDescent="0.25">
      <c r="A169" s="112">
        <v>168</v>
      </c>
      <c r="B169" s="113" t="s">
        <v>196</v>
      </c>
      <c r="C169" s="116" t="s">
        <v>101</v>
      </c>
      <c r="D169" s="114" t="s">
        <v>133</v>
      </c>
      <c r="E169" s="114" t="s">
        <v>107</v>
      </c>
      <c r="F169" s="117" t="s">
        <v>105</v>
      </c>
      <c r="G169" s="74">
        <v>32.4</v>
      </c>
      <c r="H169" s="75">
        <v>25909090.909090906</v>
      </c>
      <c r="I169" s="75">
        <v>28500000</v>
      </c>
      <c r="J169" s="76">
        <v>839454545.45454538</v>
      </c>
      <c r="K169" s="76">
        <v>923400000</v>
      </c>
    </row>
    <row r="170" spans="1:11" ht="15.75" x14ac:dyDescent="0.25">
      <c r="A170" s="112">
        <v>169</v>
      </c>
      <c r="B170" s="113" t="s">
        <v>197</v>
      </c>
      <c r="C170" s="116" t="s">
        <v>101</v>
      </c>
      <c r="D170" s="114" t="s">
        <v>101</v>
      </c>
      <c r="E170" s="114" t="s">
        <v>107</v>
      </c>
      <c r="F170" s="117" t="s">
        <v>105</v>
      </c>
      <c r="G170" s="74">
        <v>32.4</v>
      </c>
      <c r="H170" s="75">
        <v>25909090.909090906</v>
      </c>
      <c r="I170" s="75">
        <v>28500000</v>
      </c>
      <c r="J170" s="76">
        <v>839454545.45454538</v>
      </c>
      <c r="K170" s="76">
        <v>923400000</v>
      </c>
    </row>
    <row r="171" spans="1:11" ht="15.75" x14ac:dyDescent="0.25">
      <c r="A171" s="112">
        <v>170</v>
      </c>
      <c r="B171" s="113" t="s">
        <v>198</v>
      </c>
      <c r="C171" s="116" t="s">
        <v>101</v>
      </c>
      <c r="D171" s="114" t="s">
        <v>103</v>
      </c>
      <c r="E171" s="114" t="s">
        <v>107</v>
      </c>
      <c r="F171" s="117" t="s">
        <v>105</v>
      </c>
      <c r="G171" s="74">
        <v>32.4</v>
      </c>
      <c r="H171" s="75">
        <v>25909090.909090906</v>
      </c>
      <c r="I171" s="75">
        <v>28500000</v>
      </c>
      <c r="J171" s="76">
        <v>839454545.45454538</v>
      </c>
      <c r="K171" s="76">
        <v>923400000</v>
      </c>
    </row>
    <row r="172" spans="1:11" ht="15.75" x14ac:dyDescent="0.25">
      <c r="A172" s="112">
        <v>171</v>
      </c>
      <c r="B172" s="113" t="s">
        <v>199</v>
      </c>
      <c r="C172" s="116" t="s">
        <v>101</v>
      </c>
      <c r="D172" s="114" t="s">
        <v>104</v>
      </c>
      <c r="E172" s="114" t="s">
        <v>107</v>
      </c>
      <c r="F172" s="117" t="s">
        <v>105</v>
      </c>
      <c r="G172" s="82">
        <v>32.4</v>
      </c>
      <c r="H172" s="83">
        <v>25909090.909090906</v>
      </c>
      <c r="I172" s="84">
        <v>28500000</v>
      </c>
      <c r="J172" s="85">
        <v>839454545.45454538</v>
      </c>
      <c r="K172" s="85">
        <v>923400000</v>
      </c>
    </row>
    <row r="173" spans="1:11" ht="15.75" x14ac:dyDescent="0.25">
      <c r="A173" s="112">
        <v>172</v>
      </c>
      <c r="B173" s="113" t="s">
        <v>200</v>
      </c>
      <c r="C173" s="116" t="s">
        <v>101</v>
      </c>
      <c r="D173" s="114" t="s">
        <v>134</v>
      </c>
      <c r="E173" s="114" t="s">
        <v>107</v>
      </c>
      <c r="F173" s="117" t="s">
        <v>105</v>
      </c>
      <c r="G173" s="88">
        <v>32.4</v>
      </c>
      <c r="H173" s="89">
        <v>25909090.909090906</v>
      </c>
      <c r="I173" s="90">
        <v>28500000</v>
      </c>
      <c r="J173" s="91">
        <v>839454545.45454538</v>
      </c>
      <c r="K173" s="91">
        <v>923400000</v>
      </c>
    </row>
    <row r="174" spans="1:11" ht="15.75" x14ac:dyDescent="0.25">
      <c r="A174" s="112">
        <v>173</v>
      </c>
      <c r="B174" s="113" t="s">
        <v>201</v>
      </c>
      <c r="C174" s="116" t="s">
        <v>101</v>
      </c>
      <c r="D174" s="114" t="s">
        <v>136</v>
      </c>
      <c r="E174" s="114" t="s">
        <v>107</v>
      </c>
      <c r="F174" s="117" t="s">
        <v>105</v>
      </c>
      <c r="G174" s="88">
        <v>32.4</v>
      </c>
      <c r="H174" s="89">
        <v>25909090.909090906</v>
      </c>
      <c r="I174" s="90">
        <v>28500000</v>
      </c>
      <c r="J174" s="91">
        <v>839454545.45454538</v>
      </c>
      <c r="K174" s="91">
        <v>923400000</v>
      </c>
    </row>
    <row r="175" spans="1:11" ht="15.75" x14ac:dyDescent="0.25">
      <c r="A175" s="112">
        <v>174</v>
      </c>
      <c r="B175" s="113" t="s">
        <v>202</v>
      </c>
      <c r="C175" s="116" t="s">
        <v>101</v>
      </c>
      <c r="D175" s="114" t="s">
        <v>138</v>
      </c>
      <c r="E175" s="114" t="s">
        <v>107</v>
      </c>
      <c r="F175" s="117" t="s">
        <v>108</v>
      </c>
      <c r="G175" s="88">
        <v>32.4</v>
      </c>
      <c r="H175" s="89">
        <v>28181818.18181818</v>
      </c>
      <c r="I175" s="90">
        <v>31000000</v>
      </c>
      <c r="J175" s="91">
        <v>913090909.090909</v>
      </c>
      <c r="K175" s="91">
        <v>1004400000</v>
      </c>
    </row>
    <row r="176" spans="1:11" ht="15.75" x14ac:dyDescent="0.25">
      <c r="A176" s="112">
        <v>175</v>
      </c>
      <c r="B176" s="113" t="s">
        <v>203</v>
      </c>
      <c r="C176" s="116" t="s">
        <v>101</v>
      </c>
      <c r="D176" s="114" t="s">
        <v>140</v>
      </c>
      <c r="E176" s="114" t="s">
        <v>107</v>
      </c>
      <c r="F176" s="117" t="s">
        <v>108</v>
      </c>
      <c r="G176" s="88">
        <v>32.4</v>
      </c>
      <c r="H176" s="89">
        <v>28181818.18181818</v>
      </c>
      <c r="I176" s="90">
        <v>31000000</v>
      </c>
      <c r="J176" s="91">
        <v>913090909.090909</v>
      </c>
      <c r="K176" s="91">
        <v>1004400000</v>
      </c>
    </row>
    <row r="177" spans="1:11" ht="15.75" x14ac:dyDescent="0.25">
      <c r="A177" s="112">
        <v>176</v>
      </c>
      <c r="B177" s="113" t="s">
        <v>204</v>
      </c>
      <c r="C177" s="116" t="s">
        <v>101</v>
      </c>
      <c r="D177" s="114" t="s">
        <v>142</v>
      </c>
      <c r="E177" s="114" t="s">
        <v>107</v>
      </c>
      <c r="F177" s="117" t="s">
        <v>108</v>
      </c>
      <c r="G177" s="88">
        <v>32.4</v>
      </c>
      <c r="H177" s="89">
        <v>28181818.18181818</v>
      </c>
      <c r="I177" s="90">
        <v>31000000</v>
      </c>
      <c r="J177" s="91">
        <v>913090909.090909</v>
      </c>
      <c r="K177" s="91">
        <v>1004400000</v>
      </c>
    </row>
    <row r="178" spans="1:11" ht="15.75" x14ac:dyDescent="0.25">
      <c r="A178" s="112">
        <v>177</v>
      </c>
      <c r="B178" s="113" t="s">
        <v>205</v>
      </c>
      <c r="C178" s="116" t="s">
        <v>101</v>
      </c>
      <c r="D178" s="114" t="s">
        <v>143</v>
      </c>
      <c r="E178" s="114" t="s">
        <v>107</v>
      </c>
      <c r="F178" s="117" t="s">
        <v>108</v>
      </c>
      <c r="G178" s="88">
        <v>32.4</v>
      </c>
      <c r="H178" s="89">
        <v>28181818.18181818</v>
      </c>
      <c r="I178" s="90">
        <v>31000000</v>
      </c>
      <c r="J178" s="91">
        <v>913090909.090909</v>
      </c>
      <c r="K178" s="91">
        <v>1004400000</v>
      </c>
    </row>
    <row r="179" spans="1:11" ht="15.75" x14ac:dyDescent="0.25">
      <c r="A179" s="112">
        <v>178</v>
      </c>
      <c r="B179" s="113" t="s">
        <v>206</v>
      </c>
      <c r="C179" s="116" t="s">
        <v>101</v>
      </c>
      <c r="D179" s="114" t="s">
        <v>145</v>
      </c>
      <c r="E179" s="114" t="s">
        <v>107</v>
      </c>
      <c r="F179" s="117" t="s">
        <v>108</v>
      </c>
      <c r="G179" s="88">
        <v>32.4</v>
      </c>
      <c r="H179" s="89">
        <v>28181818.18181818</v>
      </c>
      <c r="I179" s="90">
        <v>31000000</v>
      </c>
      <c r="J179" s="91">
        <v>913090909.090909</v>
      </c>
      <c r="K179" s="91">
        <v>1004400000</v>
      </c>
    </row>
    <row r="180" spans="1:11" ht="15.75" x14ac:dyDescent="0.25">
      <c r="A180" s="112">
        <v>179</v>
      </c>
      <c r="B180" s="113" t="s">
        <v>207</v>
      </c>
      <c r="C180" s="116" t="s">
        <v>101</v>
      </c>
      <c r="D180" s="114" t="s">
        <v>147</v>
      </c>
      <c r="E180" s="114" t="s">
        <v>107</v>
      </c>
      <c r="F180" s="117" t="s">
        <v>108</v>
      </c>
      <c r="G180" s="88">
        <v>32.4</v>
      </c>
      <c r="H180" s="89">
        <v>28181818.18181818</v>
      </c>
      <c r="I180" s="90">
        <v>31000000</v>
      </c>
      <c r="J180" s="91">
        <v>913090909.090909</v>
      </c>
      <c r="K180" s="91">
        <v>1004400000</v>
      </c>
    </row>
    <row r="181" spans="1:11" ht="15.75" x14ac:dyDescent="0.25">
      <c r="A181" s="112">
        <v>180</v>
      </c>
      <c r="B181" s="113" t="s">
        <v>208</v>
      </c>
      <c r="C181" s="116" t="s">
        <v>101</v>
      </c>
      <c r="D181" s="114" t="s">
        <v>148</v>
      </c>
      <c r="E181" s="114" t="s">
        <v>107</v>
      </c>
      <c r="F181" s="117" t="s">
        <v>108</v>
      </c>
      <c r="G181" s="88">
        <v>32.4</v>
      </c>
      <c r="H181" s="89">
        <v>28181818.18181818</v>
      </c>
      <c r="I181" s="90">
        <v>31000000</v>
      </c>
      <c r="J181" s="91">
        <v>913090909.090909</v>
      </c>
      <c r="K181" s="91">
        <v>1004400000</v>
      </c>
    </row>
    <row r="182" spans="1:11" ht="15.75" x14ac:dyDescent="0.25">
      <c r="A182" s="112">
        <v>181</v>
      </c>
      <c r="B182" s="113" t="s">
        <v>209</v>
      </c>
      <c r="C182" s="116" t="s">
        <v>101</v>
      </c>
      <c r="D182" s="114" t="s">
        <v>150</v>
      </c>
      <c r="E182" s="114" t="s">
        <v>107</v>
      </c>
      <c r="F182" s="117" t="s">
        <v>108</v>
      </c>
      <c r="G182" s="88">
        <v>32.4</v>
      </c>
      <c r="H182" s="89">
        <v>28181818.18181818</v>
      </c>
      <c r="I182" s="90">
        <v>31000000</v>
      </c>
      <c r="J182" s="91">
        <v>913090909.090909</v>
      </c>
      <c r="K182" s="91">
        <v>1004400000</v>
      </c>
    </row>
    <row r="183" spans="1:11" ht="15.75" x14ac:dyDescent="0.25">
      <c r="A183" s="112">
        <v>182</v>
      </c>
      <c r="B183" s="113" t="s">
        <v>210</v>
      </c>
      <c r="C183" s="116" t="s">
        <v>101</v>
      </c>
      <c r="D183" s="114" t="s">
        <v>152</v>
      </c>
      <c r="E183" s="114" t="s">
        <v>107</v>
      </c>
      <c r="F183" s="117" t="s">
        <v>108</v>
      </c>
      <c r="G183" s="88">
        <v>32.4</v>
      </c>
      <c r="H183" s="89">
        <v>28181818.18181818</v>
      </c>
      <c r="I183" s="90">
        <v>31000000</v>
      </c>
      <c r="J183" s="91">
        <v>913090909.090909</v>
      </c>
      <c r="K183" s="91">
        <v>1004400000</v>
      </c>
    </row>
    <row r="184" spans="1:11" ht="15.75" x14ac:dyDescent="0.25">
      <c r="A184" s="112">
        <v>183</v>
      </c>
      <c r="B184" s="113" t="s">
        <v>211</v>
      </c>
      <c r="C184" s="116" t="s">
        <v>101</v>
      </c>
      <c r="D184" s="114" t="s">
        <v>154</v>
      </c>
      <c r="E184" s="114" t="s">
        <v>107</v>
      </c>
      <c r="F184" s="117" t="s">
        <v>108</v>
      </c>
      <c r="G184" s="88">
        <v>32.4</v>
      </c>
      <c r="H184" s="89">
        <v>28181818.18181818</v>
      </c>
      <c r="I184" s="90">
        <v>31000000</v>
      </c>
      <c r="J184" s="91">
        <v>913090909.090909</v>
      </c>
      <c r="K184" s="91">
        <v>1004400000</v>
      </c>
    </row>
    <row r="185" spans="1:11" ht="15.75" x14ac:dyDescent="0.25">
      <c r="A185" s="27"/>
      <c r="B185" s="81"/>
      <c r="C185" s="86"/>
      <c r="D185" s="87"/>
      <c r="E185" s="87"/>
      <c r="F185" s="80"/>
      <c r="G185" s="88"/>
      <c r="H185" s="89"/>
      <c r="I185" s="90"/>
      <c r="J185" s="91"/>
      <c r="K185" s="91"/>
    </row>
    <row r="186" spans="1:11" ht="15.75" x14ac:dyDescent="0.25">
      <c r="A186" s="27"/>
      <c r="B186" s="81"/>
      <c r="C186" s="86"/>
      <c r="D186" s="87"/>
      <c r="E186" s="87"/>
      <c r="F186" s="80"/>
      <c r="G186" s="88"/>
      <c r="H186" s="89"/>
      <c r="I186" s="90"/>
      <c r="J186" s="91"/>
      <c r="K186" s="91"/>
    </row>
    <row r="187" spans="1:11" ht="15.75" x14ac:dyDescent="0.25">
      <c r="A187" s="27"/>
      <c r="B187" s="81"/>
      <c r="C187" s="86"/>
      <c r="D187" s="87"/>
      <c r="E187" s="87"/>
      <c r="F187" s="80"/>
      <c r="G187" s="88"/>
      <c r="H187" s="89"/>
      <c r="I187" s="90"/>
      <c r="J187" s="91"/>
      <c r="K187" s="91"/>
    </row>
    <row r="188" spans="1:11" ht="15.75" x14ac:dyDescent="0.25">
      <c r="A188" s="27"/>
      <c r="B188" s="81"/>
      <c r="C188" s="86"/>
      <c r="D188" s="87"/>
      <c r="E188" s="87"/>
      <c r="F188" s="80"/>
      <c r="G188" s="88"/>
      <c r="H188" s="89"/>
      <c r="I188" s="90"/>
      <c r="J188" s="91"/>
      <c r="K188" s="91"/>
    </row>
    <row r="189" spans="1:11" ht="15.75" x14ac:dyDescent="0.25">
      <c r="A189" s="27"/>
      <c r="B189" s="81"/>
      <c r="C189" s="86"/>
      <c r="D189" s="87"/>
      <c r="E189" s="87"/>
      <c r="F189" s="80"/>
      <c r="G189" s="88"/>
      <c r="H189" s="89"/>
      <c r="I189" s="90"/>
      <c r="J189" s="91"/>
      <c r="K189" s="91"/>
    </row>
    <row r="190" spans="1:11" ht="15.75" x14ac:dyDescent="0.25">
      <c r="A190" s="27"/>
      <c r="B190" s="81"/>
      <c r="C190" s="86"/>
      <c r="D190" s="87"/>
      <c r="E190" s="87"/>
      <c r="F190" s="80"/>
      <c r="G190" s="88"/>
      <c r="H190" s="89"/>
      <c r="I190" s="90"/>
      <c r="J190" s="91"/>
      <c r="K190" s="91"/>
    </row>
    <row r="191" spans="1:11" ht="15.75" x14ac:dyDescent="0.25">
      <c r="A191" s="27"/>
      <c r="B191" s="81"/>
      <c r="C191" s="86"/>
      <c r="D191" s="87"/>
      <c r="E191" s="87"/>
      <c r="F191" s="80"/>
      <c r="G191" s="88"/>
      <c r="H191" s="89"/>
      <c r="I191" s="90"/>
      <c r="J191" s="91"/>
      <c r="K191" s="91"/>
    </row>
    <row r="192" spans="1:11" ht="15.75" x14ac:dyDescent="0.25">
      <c r="A192" s="27"/>
      <c r="B192" s="81"/>
      <c r="C192" s="86"/>
      <c r="D192" s="87"/>
      <c r="E192" s="87"/>
      <c r="F192" s="80"/>
      <c r="G192" s="88"/>
      <c r="H192" s="89"/>
      <c r="I192" s="92"/>
      <c r="J192" s="91"/>
      <c r="K192" s="91"/>
    </row>
    <row r="193" spans="1:11" ht="15.75" x14ac:dyDescent="0.25">
      <c r="A193" s="27"/>
      <c r="B193" s="81"/>
      <c r="C193" s="86"/>
      <c r="D193" s="87"/>
      <c r="E193" s="87"/>
      <c r="F193" s="80"/>
      <c r="G193" s="88"/>
      <c r="H193" s="89"/>
      <c r="I193" s="92"/>
      <c r="J193" s="91"/>
      <c r="K193" s="91"/>
    </row>
    <row r="194" spans="1:11" ht="15.75" x14ac:dyDescent="0.25">
      <c r="A194" s="27"/>
      <c r="B194" s="81"/>
      <c r="C194" s="86"/>
      <c r="D194" s="87"/>
      <c r="E194" s="87"/>
      <c r="F194" s="80"/>
      <c r="G194" s="88"/>
      <c r="H194" s="89"/>
      <c r="I194" s="92"/>
      <c r="J194" s="91"/>
      <c r="K194" s="91"/>
    </row>
    <row r="195" spans="1:11" ht="15.75" x14ac:dyDescent="0.25">
      <c r="A195" s="27"/>
      <c r="B195" s="81"/>
      <c r="C195" s="86"/>
      <c r="D195" s="87"/>
      <c r="E195" s="87"/>
      <c r="F195" s="80"/>
      <c r="G195" s="88"/>
      <c r="H195" s="89"/>
      <c r="I195" s="92"/>
      <c r="J195" s="91"/>
      <c r="K195" s="91"/>
    </row>
    <row r="196" spans="1:11" ht="15.75" x14ac:dyDescent="0.25">
      <c r="A196" s="27"/>
      <c r="B196" s="81"/>
      <c r="C196" s="86"/>
      <c r="D196" s="87"/>
      <c r="E196" s="87"/>
      <c r="F196" s="80"/>
      <c r="G196" s="88"/>
      <c r="H196" s="89"/>
      <c r="I196" s="92"/>
      <c r="J196" s="91"/>
      <c r="K196" s="91"/>
    </row>
    <row r="197" spans="1:11" ht="15.75" x14ac:dyDescent="0.25">
      <c r="A197" s="27"/>
      <c r="B197" s="81"/>
      <c r="C197" s="86"/>
      <c r="D197" s="87"/>
      <c r="E197" s="87"/>
      <c r="F197" s="80"/>
      <c r="G197" s="88"/>
      <c r="H197" s="89"/>
      <c r="I197" s="92"/>
      <c r="J197" s="91"/>
      <c r="K197" s="91"/>
    </row>
    <row r="198" spans="1:11" ht="15.75" x14ac:dyDescent="0.25">
      <c r="A198" s="27"/>
      <c r="B198" s="81"/>
      <c r="C198" s="86"/>
      <c r="D198" s="87"/>
      <c r="E198" s="87"/>
      <c r="F198" s="80"/>
      <c r="G198" s="88"/>
      <c r="H198" s="89"/>
      <c r="I198" s="92"/>
      <c r="J198" s="91"/>
      <c r="K198" s="91"/>
    </row>
  </sheetData>
  <conditionalFormatting sqref="A1:K1">
    <cfRule type="expression" dxfId="16" priority="14">
      <formula>#REF!="ĐẶT CỌC"</formula>
    </cfRule>
  </conditionalFormatting>
  <conditionalFormatting sqref="A1:K1">
    <cfRule type="expression" dxfId="15" priority="15">
      <formula>#REF!="LOCK"</formula>
    </cfRule>
  </conditionalFormatting>
  <conditionalFormatting sqref="A1:K1">
    <cfRule type="expression" dxfId="14" priority="16">
      <formula>#REF!="NG"</formula>
    </cfRule>
  </conditionalFormatting>
  <conditionalFormatting sqref="B1">
    <cfRule type="duplicateValues" dxfId="13" priority="13"/>
  </conditionalFormatting>
  <conditionalFormatting sqref="I103:I121">
    <cfRule type="expression" dxfId="11" priority="10">
      <formula>#REF!="ĐẶT CỌC"</formula>
    </cfRule>
  </conditionalFormatting>
  <conditionalFormatting sqref="I103:I121">
    <cfRule type="expression" dxfId="10" priority="11">
      <formula>#REF!="LOCK"</formula>
    </cfRule>
  </conditionalFormatting>
  <conditionalFormatting sqref="I103:I121">
    <cfRule type="expression" dxfId="9" priority="12">
      <formula>#REF!="NG"</formula>
    </cfRule>
  </conditionalFormatting>
  <conditionalFormatting sqref="I172:I191">
    <cfRule type="expression" dxfId="7" priority="5">
      <formula>#REF!="ĐẶT CỌC"</formula>
    </cfRule>
  </conditionalFormatting>
  <conditionalFormatting sqref="I172:I191">
    <cfRule type="expression" dxfId="6" priority="6">
      <formula>#REF!="LOCK"</formula>
    </cfRule>
  </conditionalFormatting>
  <conditionalFormatting sqref="I172:I191">
    <cfRule type="expression" dxfId="5" priority="7">
      <formula>#REF!="NG"</formula>
    </cfRule>
  </conditionalFormatting>
  <conditionalFormatting sqref="B185:E198">
    <cfRule type="expression" dxfId="4" priority="9">
      <formula>#REF!="Đặt cọc"</formula>
    </cfRule>
  </conditionalFormatting>
  <conditionalFormatting sqref="B101:B145 B15:B78">
    <cfRule type="expression" dxfId="3" priority="4">
      <formula>$F15="Đặt cọc"</formula>
    </cfRule>
  </conditionalFormatting>
  <conditionalFormatting sqref="B146:B184">
    <cfRule type="expression" dxfId="2" priority="3">
      <formula>$F146="Đặt cọc"</formula>
    </cfRule>
  </conditionalFormatting>
  <conditionalFormatting sqref="E101:E184 E2:E78">
    <cfRule type="expression" dxfId="1" priority="2">
      <formula>$F2="Đặt cọc"</formula>
    </cfRule>
  </conditionalFormatting>
  <conditionalFormatting sqref="C101:D184 C2:D78">
    <cfRule type="expression" dxfId="0" priority="1">
      <formula>$F2="Đặt cọc"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PTG</vt:lpstr>
      <vt:lpstr>bang gia</vt:lpstr>
      <vt:lpstr>PTG!Print_Area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2019-09-11T04:49:55Z</cp:lastPrinted>
  <dcterms:created xsi:type="dcterms:W3CDTF">2020-04-05T14:27:07Z</dcterms:created>
  <dcterms:modified xsi:type="dcterms:W3CDTF">2020-05-20T11:04:39Z</dcterms:modified>
</cp:coreProperties>
</file>